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formatica\Desktop\respaldo ars\escritorio\Pag Web\documentos\Cuenta Publica\CUENTA PUBLICA 2020\excel's\"/>
    </mc:Choice>
  </mc:AlternateContent>
  <xr:revisionPtr revIDLastSave="0" documentId="8_{462AF935-5827-486E-AD6E-32540AE4BD0B}" xr6:coauthVersionLast="46" xr6:coauthVersionMax="46" xr10:uidLastSave="{00000000-0000-0000-0000-000000000000}"/>
  <bookViews>
    <workbookView xWindow="-108" yWindow="-108" windowWidth="23256" windowHeight="12576" firstSheet="2" activeTab="10" xr2:uid="{00000000-000D-0000-FFFF-FFFF00000000}"/>
  </bookViews>
  <sheets>
    <sheet name="EAI" sheetId="1" r:id="rId1"/>
    <sheet name="CLAS.ADMVA. (1)" sheetId="2" r:id="rId2"/>
    <sheet name="CLAS.ADMVA." sheetId="3" r:id="rId3"/>
    <sheet name="CTG" sheetId="4" r:id="rId4"/>
    <sheet name="COGC.C" sheetId="5" r:id="rId5"/>
    <sheet name="COG C.C.(2)" sheetId="6" r:id="rId6"/>
    <sheet name="COG C.C. (3)" sheetId="7" r:id="rId7"/>
    <sheet name="CFG" sheetId="8" r:id="rId8"/>
    <sheet name="FTE." sheetId="9" r:id="rId9"/>
    <sheet name="End Neto" sheetId="10" r:id="rId10"/>
    <sheet name="Int" sheetId="11" r:id="rId11"/>
  </sheets>
  <externalReferences>
    <externalReference r:id="rId12"/>
  </externalReferences>
  <definedNames>
    <definedName name="_xlnm.Print_Area" localSheetId="0">EAI!$A$1:$I$64</definedName>
    <definedName name="_xlnm.Database">#REF!</definedName>
  </definedNames>
  <calcPr calcId="191029"/>
</workbook>
</file>

<file path=xl/calcChain.xml><?xml version="1.0" encoding="utf-8"?>
<calcChain xmlns="http://schemas.openxmlformats.org/spreadsheetml/2006/main">
  <c r="C28" i="11" l="1"/>
  <c r="B28" i="11"/>
  <c r="C16" i="11"/>
  <c r="C30" i="11" s="1"/>
  <c r="B16" i="11"/>
  <c r="B30" i="11" s="1"/>
  <c r="E26" i="10"/>
  <c r="D26" i="10"/>
  <c r="C26" i="10"/>
  <c r="E24" i="10"/>
  <c r="E23" i="10"/>
  <c r="E22" i="10"/>
  <c r="E21" i="10"/>
  <c r="E20" i="10"/>
  <c r="E19" i="10"/>
  <c r="E18" i="10"/>
  <c r="D16" i="10"/>
  <c r="D28" i="10" s="1"/>
  <c r="C16" i="10"/>
  <c r="C28" i="10" s="1"/>
  <c r="E28" i="10" s="1"/>
  <c r="E15" i="10"/>
  <c r="E14" i="10"/>
  <c r="E12" i="10"/>
  <c r="E11" i="10"/>
  <c r="E10" i="10"/>
  <c r="E9" i="10"/>
  <c r="E16" i="10" s="1"/>
  <c r="H37" i="9"/>
  <c r="G37" i="9"/>
  <c r="D37" i="9"/>
  <c r="F31" i="9"/>
  <c r="I31" i="9" s="1"/>
  <c r="I27" i="9"/>
  <c r="F23" i="9"/>
  <c r="I23" i="9" s="1"/>
  <c r="G21" i="9"/>
  <c r="E21" i="9"/>
  <c r="E37" i="9" s="1"/>
  <c r="I19" i="9"/>
  <c r="F19" i="9"/>
  <c r="F17" i="9"/>
  <c r="I17" i="9" s="1"/>
  <c r="I15" i="9"/>
  <c r="F15" i="9"/>
  <c r="F13" i="9"/>
  <c r="I13" i="9" s="1"/>
  <c r="I11" i="9"/>
  <c r="F11" i="9"/>
  <c r="F42" i="8"/>
  <c r="I42" i="8" s="1"/>
  <c r="F41" i="8"/>
  <c r="I41" i="8" s="1"/>
  <c r="F40" i="8"/>
  <c r="I40" i="8" s="1"/>
  <c r="F39" i="8"/>
  <c r="I39" i="8" s="1"/>
  <c r="I38" i="8" s="1"/>
  <c r="H38" i="8"/>
  <c r="G38" i="8"/>
  <c r="F38" i="8"/>
  <c r="E38" i="8"/>
  <c r="D38" i="8"/>
  <c r="F37" i="8"/>
  <c r="I37" i="8" s="1"/>
  <c r="F36" i="8"/>
  <c r="I36" i="8" s="1"/>
  <c r="F35" i="8"/>
  <c r="I35" i="8" s="1"/>
  <c r="F34" i="8"/>
  <c r="I34" i="8" s="1"/>
  <c r="F33" i="8"/>
  <c r="I33" i="8" s="1"/>
  <c r="F32" i="8"/>
  <c r="I32" i="8" s="1"/>
  <c r="F31" i="8"/>
  <c r="I31" i="8" s="1"/>
  <c r="F30" i="8"/>
  <c r="I30" i="8" s="1"/>
  <c r="F29" i="8"/>
  <c r="I29" i="8" s="1"/>
  <c r="H28" i="8"/>
  <c r="G28" i="8"/>
  <c r="F28" i="8"/>
  <c r="E28" i="8"/>
  <c r="D28" i="8"/>
  <c r="F27" i="8"/>
  <c r="I27" i="8" s="1"/>
  <c r="F26" i="8"/>
  <c r="I26" i="8" s="1"/>
  <c r="F25" i="8"/>
  <c r="I25" i="8" s="1"/>
  <c r="F24" i="8"/>
  <c r="I24" i="8" s="1"/>
  <c r="F23" i="8"/>
  <c r="I23" i="8" s="1"/>
  <c r="F22" i="8"/>
  <c r="I22" i="8" s="1"/>
  <c r="F21" i="8"/>
  <c r="I21" i="8" s="1"/>
  <c r="H20" i="8"/>
  <c r="G20" i="8"/>
  <c r="F20" i="8"/>
  <c r="E20" i="8"/>
  <c r="D20" i="8"/>
  <c r="F19" i="8"/>
  <c r="I19" i="8" s="1"/>
  <c r="F18" i="8"/>
  <c r="I18" i="8" s="1"/>
  <c r="F17" i="8"/>
  <c r="I17" i="8" s="1"/>
  <c r="F16" i="8"/>
  <c r="I16" i="8" s="1"/>
  <c r="F15" i="8"/>
  <c r="I15" i="8" s="1"/>
  <c r="F14" i="8"/>
  <c r="I14" i="8" s="1"/>
  <c r="F13" i="8"/>
  <c r="I13" i="8" s="1"/>
  <c r="F12" i="8"/>
  <c r="I12" i="8" s="1"/>
  <c r="H11" i="8"/>
  <c r="H43" i="8" s="1"/>
  <c r="G11" i="8"/>
  <c r="G43" i="8" s="1"/>
  <c r="F11" i="8"/>
  <c r="F43" i="8" s="1"/>
  <c r="E11" i="8"/>
  <c r="E43" i="8" s="1"/>
  <c r="D11" i="8"/>
  <c r="D43" i="8" s="1"/>
  <c r="I34" i="7"/>
  <c r="H34" i="7"/>
  <c r="G34" i="7"/>
  <c r="F34" i="7"/>
  <c r="E34" i="7"/>
  <c r="D34" i="7"/>
  <c r="F29" i="7"/>
  <c r="I29" i="7" s="1"/>
  <c r="F28" i="7"/>
  <c r="I28" i="7" s="1"/>
  <c r="F27" i="7"/>
  <c r="I27" i="7" s="1"/>
  <c r="F26" i="7"/>
  <c r="I26" i="7" s="1"/>
  <c r="F25" i="7"/>
  <c r="I25" i="7" s="1"/>
  <c r="F24" i="7"/>
  <c r="I24" i="7" s="1"/>
  <c r="F23" i="7"/>
  <c r="I23" i="7" s="1"/>
  <c r="H22" i="7"/>
  <c r="G22" i="7"/>
  <c r="E22" i="7"/>
  <c r="D22" i="7"/>
  <c r="F22" i="7" s="1"/>
  <c r="I22" i="7" s="1"/>
  <c r="I21" i="7"/>
  <c r="F21" i="7"/>
  <c r="F20" i="7"/>
  <c r="I20" i="7" s="1"/>
  <c r="I19" i="7"/>
  <c r="F19" i="7"/>
  <c r="H18" i="7"/>
  <c r="G18" i="7"/>
  <c r="E18" i="7"/>
  <c r="D18" i="7"/>
  <c r="F18" i="7" s="1"/>
  <c r="I18" i="7" s="1"/>
  <c r="I17" i="7"/>
  <c r="F17" i="7"/>
  <c r="F16" i="7"/>
  <c r="I16" i="7" s="1"/>
  <c r="I15" i="7"/>
  <c r="F15" i="7"/>
  <c r="F14" i="7"/>
  <c r="I14" i="7" s="1"/>
  <c r="I13" i="7"/>
  <c r="F13" i="7"/>
  <c r="F12" i="7"/>
  <c r="I12" i="7" s="1"/>
  <c r="I11" i="7"/>
  <c r="F11" i="7"/>
  <c r="H10" i="7"/>
  <c r="H33" i="7" s="1"/>
  <c r="G10" i="7"/>
  <c r="G33" i="7" s="1"/>
  <c r="E10" i="7"/>
  <c r="E33" i="7" s="1"/>
  <c r="D10" i="7"/>
  <c r="D33" i="7" s="1"/>
  <c r="F33" i="6"/>
  <c r="I33" i="6" s="1"/>
  <c r="F32" i="6"/>
  <c r="I32" i="6" s="1"/>
  <c r="F31" i="6"/>
  <c r="I31" i="6" s="1"/>
  <c r="H30" i="6"/>
  <c r="G30" i="6"/>
  <c r="F30" i="6"/>
  <c r="I30" i="6" s="1"/>
  <c r="E30" i="6"/>
  <c r="D30" i="6"/>
  <c r="F29" i="6"/>
  <c r="I29" i="6" s="1"/>
  <c r="F28" i="6"/>
  <c r="I28" i="6" s="1"/>
  <c r="F27" i="6"/>
  <c r="I27" i="6" s="1"/>
  <c r="F26" i="6"/>
  <c r="I26" i="6" s="1"/>
  <c r="F25" i="6"/>
  <c r="I25" i="6" s="1"/>
  <c r="F24" i="6"/>
  <c r="I24" i="6" s="1"/>
  <c r="F23" i="6"/>
  <c r="I23" i="6" s="1"/>
  <c r="F22" i="6"/>
  <c r="I22" i="6" s="1"/>
  <c r="F21" i="6"/>
  <c r="I21" i="6" s="1"/>
  <c r="H20" i="6"/>
  <c r="G20" i="6"/>
  <c r="F20" i="6"/>
  <c r="I20" i="6" s="1"/>
  <c r="E20" i="6"/>
  <c r="D20" i="6"/>
  <c r="F19" i="6"/>
  <c r="I19" i="6" s="1"/>
  <c r="F18" i="6"/>
  <c r="I18" i="6" s="1"/>
  <c r="F17" i="6"/>
  <c r="I17" i="6" s="1"/>
  <c r="F16" i="6"/>
  <c r="I16" i="6" s="1"/>
  <c r="F15" i="6"/>
  <c r="I15" i="6" s="1"/>
  <c r="F14" i="6"/>
  <c r="I14" i="6" s="1"/>
  <c r="F13" i="6"/>
  <c r="I13" i="6" s="1"/>
  <c r="F12" i="6"/>
  <c r="I12" i="6" s="1"/>
  <c r="F11" i="6"/>
  <c r="I11" i="6" s="1"/>
  <c r="H10" i="6"/>
  <c r="H35" i="6" s="1"/>
  <c r="G10" i="6"/>
  <c r="G35" i="6" s="1"/>
  <c r="F10" i="6"/>
  <c r="I10" i="6" s="1"/>
  <c r="E10" i="6"/>
  <c r="E35" i="6" s="1"/>
  <c r="D10" i="6"/>
  <c r="D35" i="6" s="1"/>
  <c r="F37" i="5"/>
  <c r="I37" i="5" s="1"/>
  <c r="F36" i="5"/>
  <c r="I36" i="5" s="1"/>
  <c r="F35" i="5"/>
  <c r="I35" i="5" s="1"/>
  <c r="F34" i="5"/>
  <c r="I34" i="5" s="1"/>
  <c r="F33" i="5"/>
  <c r="I33" i="5" s="1"/>
  <c r="F32" i="5"/>
  <c r="I32" i="5" s="1"/>
  <c r="F31" i="5"/>
  <c r="I31" i="5" s="1"/>
  <c r="F30" i="5"/>
  <c r="I30" i="5" s="1"/>
  <c r="F29" i="5"/>
  <c r="I29" i="5" s="1"/>
  <c r="H28" i="5"/>
  <c r="H38" i="5" s="1"/>
  <c r="G28" i="5"/>
  <c r="G38" i="5" s="1"/>
  <c r="F28" i="5"/>
  <c r="I28" i="5" s="1"/>
  <c r="E28" i="5"/>
  <c r="E38" i="5" s="1"/>
  <c r="D28" i="5"/>
  <c r="D38" i="5" s="1"/>
  <c r="F27" i="5"/>
  <c r="I27" i="5" s="1"/>
  <c r="F26" i="5"/>
  <c r="I26" i="5" s="1"/>
  <c r="F25" i="5"/>
  <c r="I25" i="5" s="1"/>
  <c r="F24" i="5"/>
  <c r="I24" i="5" s="1"/>
  <c r="F23" i="5"/>
  <c r="I23" i="5" s="1"/>
  <c r="F22" i="5"/>
  <c r="I22" i="5" s="1"/>
  <c r="F21" i="5"/>
  <c r="I21" i="5" s="1"/>
  <c r="F20" i="5"/>
  <c r="I20" i="5" s="1"/>
  <c r="F19" i="5"/>
  <c r="I19" i="5" s="1"/>
  <c r="H18" i="5"/>
  <c r="G18" i="5"/>
  <c r="F18" i="5"/>
  <c r="I18" i="5" s="1"/>
  <c r="E18" i="5"/>
  <c r="D18" i="5"/>
  <c r="F17" i="5"/>
  <c r="I17" i="5" s="1"/>
  <c r="F16" i="5"/>
  <c r="I16" i="5" s="1"/>
  <c r="F15" i="5"/>
  <c r="I15" i="5" s="1"/>
  <c r="F14" i="5"/>
  <c r="I14" i="5" s="1"/>
  <c r="F13" i="5"/>
  <c r="I13" i="5" s="1"/>
  <c r="F12" i="5"/>
  <c r="I12" i="5" s="1"/>
  <c r="F11" i="5"/>
  <c r="I11" i="5" s="1"/>
  <c r="H10" i="5"/>
  <c r="G10" i="5"/>
  <c r="F10" i="5"/>
  <c r="I10" i="5" s="1"/>
  <c r="E10" i="5"/>
  <c r="D10" i="5"/>
  <c r="H32" i="4"/>
  <c r="G32" i="4"/>
  <c r="E32" i="4"/>
  <c r="D32" i="4"/>
  <c r="F28" i="4"/>
  <c r="I28" i="4" s="1"/>
  <c r="F24" i="4"/>
  <c r="I24" i="4" s="1"/>
  <c r="F20" i="4"/>
  <c r="I20" i="4" s="1"/>
  <c r="F16" i="4"/>
  <c r="I16" i="4" s="1"/>
  <c r="F12" i="4"/>
  <c r="I12" i="4" s="1"/>
  <c r="H33" i="3"/>
  <c r="G33" i="3"/>
  <c r="E33" i="3"/>
  <c r="D33" i="3"/>
  <c r="F20" i="3"/>
  <c r="I20" i="3" s="1"/>
  <c r="F19" i="3"/>
  <c r="I19" i="3" s="1"/>
  <c r="F18" i="3"/>
  <c r="I18" i="3" s="1"/>
  <c r="F17" i="3"/>
  <c r="I17" i="3" s="1"/>
  <c r="F16" i="3"/>
  <c r="I16" i="3" s="1"/>
  <c r="F15" i="3"/>
  <c r="I15" i="3" s="1"/>
  <c r="F14" i="3"/>
  <c r="I14" i="3" s="1"/>
  <c r="F13" i="3"/>
  <c r="I13" i="3" s="1"/>
  <c r="F12" i="3"/>
  <c r="I12" i="3" s="1"/>
  <c r="F11" i="3"/>
  <c r="I11" i="3" s="1"/>
  <c r="F25" i="2"/>
  <c r="I25" i="2" s="1"/>
  <c r="F22" i="2"/>
  <c r="I22" i="2" s="1"/>
  <c r="F19" i="2"/>
  <c r="I19" i="2" s="1"/>
  <c r="F16" i="2"/>
  <c r="I16" i="2" s="1"/>
  <c r="I14" i="2"/>
  <c r="I13" i="2"/>
  <c r="I11" i="2" s="1"/>
  <c r="F13" i="2"/>
  <c r="H11" i="2"/>
  <c r="H33" i="2" s="1"/>
  <c r="G11" i="2"/>
  <c r="G33" i="2" s="1"/>
  <c r="F11" i="2"/>
  <c r="E11" i="2"/>
  <c r="E33" i="2" s="1"/>
  <c r="D11" i="2"/>
  <c r="D33" i="2" s="1"/>
  <c r="I54" i="1"/>
  <c r="F21" i="9" l="1"/>
  <c r="I11" i="8"/>
  <c r="I28" i="8"/>
  <c r="I20" i="8"/>
  <c r="F10" i="7"/>
  <c r="I35" i="6"/>
  <c r="F35" i="6"/>
  <c r="I38" i="5"/>
  <c r="F38" i="5"/>
  <c r="I32" i="4"/>
  <c r="F32" i="4"/>
  <c r="I33" i="3"/>
  <c r="F33" i="3"/>
  <c r="I33" i="2"/>
  <c r="F33" i="2"/>
  <c r="I53" i="1"/>
  <c r="E47" i="1"/>
  <c r="F47" i="1"/>
  <c r="F56" i="1" s="1"/>
  <c r="G47" i="1"/>
  <c r="H47" i="1"/>
  <c r="D47" i="1"/>
  <c r="E56" i="1"/>
  <c r="D56" i="1"/>
  <c r="E53" i="1"/>
  <c r="F53" i="1"/>
  <c r="G53" i="1"/>
  <c r="G56" i="1" s="1"/>
  <c r="H53" i="1"/>
  <c r="D53" i="1"/>
  <c r="I51" i="1"/>
  <c r="I21" i="9" l="1"/>
  <c r="I37" i="9" s="1"/>
  <c r="F37" i="9"/>
  <c r="I43" i="8"/>
  <c r="F33" i="7"/>
  <c r="I10" i="7"/>
  <c r="I33" i="7" s="1"/>
  <c r="H56" i="1"/>
  <c r="I50" i="1"/>
  <c r="I47" i="1" s="1"/>
  <c r="I56" i="1" s="1"/>
  <c r="I19" i="1"/>
  <c r="I18" i="1"/>
  <c r="I16" i="1"/>
  <c r="I21" i="1" l="1"/>
  <c r="F21" i="1"/>
  <c r="D21" i="1" l="1"/>
  <c r="E21" i="1"/>
  <c r="G21" i="1"/>
  <c r="H21" i="1"/>
</calcChain>
</file>

<file path=xl/sharedStrings.xml><?xml version="1.0" encoding="utf-8"?>
<sst xmlns="http://schemas.openxmlformats.org/spreadsheetml/2006/main" count="396" uniqueCount="220">
  <si>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</si>
  <si>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</si>
  <si>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</si>
  <si>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</si>
  <si>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</si>
  <si>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</si>
  <si>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</si>
  <si>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</si>
  <si>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</si>
  <si>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</si>
  <si>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</si>
  <si>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</si>
  <si>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</si>
  <si>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</si>
  <si>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</si>
  <si>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</si>
  <si>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</si>
  <si>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</si>
  <si>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</si>
  <si>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</si>
  <si>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</si>
  <si>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</si>
  <si>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Total</t>
  </si>
  <si>
    <t>Estado Analítico de Ingresos
Por Fuente de Financiamiento</t>
  </si>
  <si>
    <t xml:space="preserve">    </t>
  </si>
  <si>
    <t>Presupuestaria /1</t>
  </si>
  <si>
    <t>Ingresos por Ventas de Bienes, Prestación de Servicios y Otros Ingresos</t>
  </si>
  <si>
    <t>Participaciones, Aportaciones, Convenios, Incentivos Derivados de la Colaboración Fiscal y Fondos Distintos de Aportaciones</t>
  </si>
  <si>
    <t>Participaciones,  Aportaciones, Convenios, Incentivos Derivados de la Colaboración Fiscal y Fondos Distintos de Aportaciones.</t>
  </si>
  <si>
    <t>Transferencias, Asignaciones, Subsidios y Subvenciones, y Pensiones y Jubilaciones.</t>
  </si>
  <si>
    <t>Ingresos de los Entes Públicos de los Poderes Legislativo y Judicial, de los Órganos Autónomos y del Sector Paraestatal o Paramunicipal, así  como de las Empresas Productivas del Estado</t>
  </si>
  <si>
    <t>Transferencias, Asignaciones, Subsidios y Subvenciones, y Pensiones y Jubilaciones</t>
  </si>
  <si>
    <t>Presupuestaria /2</t>
  </si>
  <si>
    <t>Transferencias, Asignaciones, Subsidios y Subvenciones, y Pensiones  y  Jubilaciones</t>
  </si>
  <si>
    <t xml:space="preserve">Ingresos del Poder Ejecutivo Federal o Estatal y de los Municipios </t>
  </si>
  <si>
    <t>Ingresos excedentes</t>
  </si>
  <si>
    <t>Cuenta Pública  2020</t>
  </si>
  <si>
    <r>
      <t>Productos</t>
    </r>
    <r>
      <rPr>
        <vertAlign val="superscript"/>
        <sz val="8"/>
        <rFont val="Gotham Book"/>
      </rPr>
      <t>1</t>
    </r>
  </si>
  <si>
    <r>
      <t>Aprovechamientos</t>
    </r>
    <r>
      <rPr>
        <vertAlign val="superscript"/>
        <sz val="8"/>
        <rFont val="Gotham Book"/>
      </rPr>
      <t>2</t>
    </r>
  </si>
  <si>
    <r>
      <t>Ingresos por Ventas de Bienes, Prestación de  Servicios y otros Ingresos</t>
    </r>
    <r>
      <rPr>
        <vertAlign val="superscript"/>
        <sz val="8"/>
        <rFont val="Gotham Book"/>
      </rPr>
      <t>3</t>
    </r>
  </si>
  <si>
    <r>
      <t xml:space="preserve">1 </t>
    </r>
    <r>
      <rPr>
        <sz val="8"/>
        <rFont val="Gotham Book"/>
      </rPr>
      <t xml:space="preserve"> Incluye intereses que generan las cuentas bancarias de los entes públicos en productos.</t>
    </r>
  </si>
  <si>
    <r>
      <t xml:space="preserve">2 </t>
    </r>
    <r>
      <rPr>
        <sz val="8"/>
        <rFont val="Gotham Book"/>
      </rPr>
      <t xml:space="preserve"> Incluye donativos en efectivo del Poder Ejecutivo, entre otros aprovechamientos.</t>
    </r>
  </si>
  <si>
    <r>
      <t xml:space="preserve">3 </t>
    </r>
    <r>
      <rPr>
        <sz val="8"/>
        <rFont val="Gotham Book"/>
      </rPr>
      <t xml:space="preserve"> Se refiere a los ingresos propios obtenidos por los Poderes Legislativos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</si>
  <si>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Instituto de Cultura Física y Deporte del Estado de Zacatecas</t>
  </si>
  <si>
    <t>Del 1 de Enero al 31 de Diciembre de 2020</t>
  </si>
  <si>
    <t>Del 1 de Enero al  31 de Diciembre de 2020</t>
  </si>
  <si>
    <t>Estado Analítico del Ejercicio del Presupuesto de Egresos</t>
  </si>
  <si>
    <t>Clasificación Administrativa</t>
  </si>
  <si>
    <t>Concepto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</si>
  <si>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</si>
  <si>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</si>
  <si>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</si>
  <si>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</si>
  <si>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</si>
  <si>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</si>
  <si>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</si>
  <si>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Poder Ejecutivo</t>
  </si>
  <si>
    <t>Administración Pública Centralizada</t>
  </si>
  <si>
    <t>Administración Pública Descentralizada</t>
  </si>
  <si>
    <t>Poder Legislativo</t>
  </si>
  <si>
    <t>Poder Judicial</t>
  </si>
  <si>
    <t>Organos Autónomos</t>
  </si>
  <si>
    <t>Municipios</t>
  </si>
  <si>
    <t xml:space="preserve">Total del Gasto </t>
  </si>
  <si>
    <t>Unidad Administrativa 1</t>
  </si>
  <si>
    <t>Unidad Administrativa 2</t>
  </si>
  <si>
    <t>Unidad Administrativa 3</t>
  </si>
  <si>
    <t>Unidad Administrativa 4</t>
  </si>
  <si>
    <t>Unidad Administrativa 5</t>
  </si>
  <si>
    <t>Unidad Administrativa 6</t>
  </si>
  <si>
    <t>Unidad Administrativa 7</t>
  </si>
  <si>
    <t>Unidad Administrativa 8</t>
  </si>
  <si>
    <t>Unidad Administrativa 9</t>
  </si>
  <si>
    <t>Unidad Administrativa 69</t>
  </si>
  <si>
    <t>Clasificación Económica (por Tipo de Gasto)</t>
  </si>
  <si>
    <t xml:space="preserve">Egresos 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</si>
  <si>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</si>
  <si>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</si>
  <si>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</si>
  <si>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</si>
  <si>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</si>
  <si>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</si>
  <si>
    <t>Clasificación por Objeto del Gasto (Capítulo y Concepto)</t>
  </si>
  <si>
    <t xml:space="preserve">   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</si>
  <si>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</si>
  <si>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</si>
  <si>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</si>
  <si>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</si>
  <si>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</si>
  <si>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</si>
  <si>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</si>
  <si>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</si>
  <si>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</si>
  <si>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</si>
  <si>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</si>
  <si>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</si>
  <si>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</si>
  <si>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</si>
  <si>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</si>
  <si>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</si>
  <si>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</si>
  <si>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</si>
  <si>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</si>
  <si>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</si>
  <si>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</si>
  <si>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</si>
  <si>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</si>
  <si>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</si>
  <si>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</si>
  <si>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</si>
  <si>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</si>
  <si>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Total del Gasto hoja 1 de 3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</si>
  <si>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</si>
  <si>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</si>
  <si>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</si>
  <si>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</si>
  <si>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</si>
  <si>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</si>
  <si>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</si>
  <si>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</si>
  <si>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</si>
  <si>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</si>
  <si>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</si>
  <si>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</si>
  <si>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</si>
  <si>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</si>
  <si>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</si>
  <si>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</si>
  <si>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</si>
  <si>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</si>
  <si>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</si>
  <si>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</si>
  <si>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</si>
  <si>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</si>
  <si>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</si>
  <si>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Total del Gasto hoja 2 de 3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</si>
  <si>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</si>
  <si>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</si>
  <si>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</si>
  <si>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</si>
  <si>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</si>
  <si>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</si>
  <si>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</si>
  <si>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</si>
  <si>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</si>
  <si>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</si>
  <si>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</si>
  <si>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</si>
  <si>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</si>
  <si>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</si>
  <si>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</si>
  <si>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</si>
  <si>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</si>
  <si>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</si>
  <si>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</si>
  <si>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 hoja 3 de 3</t>
  </si>
  <si>
    <t>Total del Gasto Clasificación por Objeto del Gasto</t>
  </si>
  <si>
    <t>Clasificación Funcional (Finalidad y Función)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</si>
  <si>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</si>
  <si>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</si>
  <si>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</si>
  <si>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</si>
  <si>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</si>
  <si>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</si>
  <si>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</si>
  <si>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</si>
  <si>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</si>
  <si>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</si>
  <si>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</si>
  <si>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</si>
  <si>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</si>
  <si>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</si>
  <si>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</si>
  <si>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</si>
  <si>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</si>
  <si>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</si>
  <si>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</si>
  <si>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</si>
  <si>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</si>
  <si>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</si>
  <si>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</si>
  <si>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</si>
  <si>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</si>
  <si>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</si>
  <si>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</si>
  <si>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</si>
  <si>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</si>
  <si>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</si>
  <si>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</si>
  <si>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Clasificación por Fuente de Financiamiento</t>
  </si>
  <si>
    <t>Recursos Fiscales</t>
  </si>
  <si>
    <t>Financiamientos Internos</t>
  </si>
  <si>
    <t>Financiamientos Externos</t>
  </si>
  <si>
    <t>Recursos Propios</t>
  </si>
  <si>
    <t>Recursos Federales NE</t>
  </si>
  <si>
    <t>Recursos Estatales NE</t>
  </si>
  <si>
    <t>Otros recursos de Libre Disposición</t>
  </si>
  <si>
    <t>Recursos Federales E</t>
  </si>
  <si>
    <t>Recursos Estatales E</t>
  </si>
  <si>
    <t>Otros Recursos de Transferencias Federales Etiquetadas</t>
  </si>
  <si>
    <t>Endeudamiento Neto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</si>
  <si>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</si>
  <si>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</si>
  <si>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</si>
  <si>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</si>
  <si>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</si>
  <si>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</si>
  <si>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</si>
  <si>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</si>
  <si>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 xml:space="preserve">Crédito No. </t>
  </si>
  <si>
    <t>Total Créditos Bancarios</t>
  </si>
  <si>
    <t>Otros Instrumentos de Deuda</t>
  </si>
  <si>
    <t xml:space="preserve">Tipo de Instrumento </t>
  </si>
  <si>
    <t>Tipo de Instrumento</t>
  </si>
  <si>
    <t xml:space="preserve"> </t>
  </si>
  <si>
    <t>Total Otros Instrumentos de Deuda</t>
  </si>
  <si>
    <t>TOTAL</t>
  </si>
  <si>
    <t>Intereses de la Deuda</t>
  </si>
  <si>
    <t>Total de Intereses de Créditos Bancarios</t>
  </si>
  <si>
    <t>Total de Intereses de Otros Instrumentos de Deuda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</si>
</sst>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#,##0;[Red]\-&quot;$&quot;#,##0"/>
    <numFmt numFmtId="43" formatCode="_-* #,##0.00_-;\-* #,##0.00_-;_-* &quot;-&quot;??_-;_-@_-"/>
    <numFmt numFmtId="164" formatCode="General_)"/>
    <numFmt numFmtId="165" formatCode="_([$€-2]* #,##0.00_);_([$€-2]* \(#,##0.00\);_([$€-2]* &quot;-&quot;??_)"/>
    <numFmt numFmtId="166" formatCode="_(* #,##0.00_);_(* \(#,##0.00\);_(* &quot;-&quot;??_);_(@_)"/>
    <numFmt numFmtId="167" formatCode="_-* #,##0.00\ _P_t_s_-;\-* #,##0.00\ _P_t_s_-;_-* &quot;-&quot;??\ _P_t_s_-;_-@_-"/>
    <numFmt numFmtId="168" formatCode="#,##0;\(#,##0,###\)"/>
    <numFmt numFmtId="169" formatCode="_(* #,##0_);_(* \(#,##0\);_(* &quot;-&quot;??_);_(@_)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1"/>
      <name val="Arial"/>
      <family val="2"/>
    </font>
    <font>
      <sz val="8"/>
      <name val="Calibri"/>
      <family val="2"/>
      <scheme val="minor"/>
    </font>
    <font>
      <sz val="10"/>
      <name val="Arial"/>
      <family val="2"/>
    </font>
    <font>
      <b/>
      <sz val="9"/>
      <color indexed="9"/>
      <name val="Tahoma"/>
      <family val="2"/>
    </font>
    <font>
      <sz val="10"/>
      <color theme="1"/>
      <name val="Calibri"/>
      <family val="2"/>
      <scheme val="minor"/>
    </font>
    <font>
      <b/>
      <sz val="8"/>
      <name val="Gotham Book"/>
    </font>
    <font>
      <b/>
      <sz val="8"/>
      <color theme="0"/>
      <name val="Gotham Book"/>
    </font>
    <font>
      <sz val="8"/>
      <color indexed="8"/>
      <name val="Gotham Book"/>
    </font>
    <font>
      <sz val="8"/>
      <color rgb="FF000000"/>
      <name val="Gotham Book"/>
    </font>
    <font>
      <sz val="8"/>
      <name val="Gotham Book"/>
    </font>
    <font>
      <b/>
      <sz val="8"/>
      <color rgb="FF000000"/>
      <name val="Gotham Book"/>
    </font>
    <font>
      <b/>
      <sz val="8"/>
      <color indexed="8"/>
      <name val="Gotham Book"/>
    </font>
    <font>
      <sz val="8"/>
      <color theme="1"/>
      <name val="Gotham Book"/>
    </font>
    <font>
      <b/>
      <sz val="8"/>
      <color theme="1"/>
      <name val="Gotham Book"/>
    </font>
    <font>
      <vertAlign val="superscript"/>
      <sz val="8"/>
      <name val="Gotham Book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i/>
      <sz val="8"/>
      <color theme="1"/>
      <name val="Gotham Book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color theme="1"/>
      <name val="Gotham Book"/>
    </font>
    <font>
      <sz val="8"/>
      <color theme="0"/>
      <name val="Gotham Book"/>
    </font>
    <font>
      <b/>
      <sz val="9"/>
      <color theme="1"/>
      <name val="Gotham Book"/>
    </font>
    <font>
      <b/>
      <sz val="10"/>
      <color theme="1"/>
      <name val="Gotham Book"/>
    </font>
    <font>
      <sz val="10"/>
      <color theme="1"/>
      <name val="Gotham Book"/>
    </font>
    <font>
      <sz val="10"/>
      <color theme="0"/>
      <name val="Gotham Book"/>
    </font>
    <font>
      <b/>
      <sz val="9"/>
      <name val="Gotham Book"/>
    </font>
    <font>
      <b/>
      <sz val="10"/>
      <name val="Gotham Book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0080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9" tint="-0.499984740745262"/>
      </left>
      <right/>
      <top style="thin">
        <color theme="9" tint="-0.499984740745262"/>
      </top>
      <bottom/>
      <diagonal/>
    </border>
    <border>
      <left/>
      <right/>
      <top style="thin">
        <color theme="9" tint="-0.499984740745262"/>
      </top>
      <bottom/>
      <diagonal/>
    </border>
    <border>
      <left/>
      <right style="thin">
        <color theme="9" tint="-0.499984740745262"/>
      </right>
      <top style="thin">
        <color theme="9" tint="-0.499984740745262"/>
      </top>
      <bottom/>
      <diagonal/>
    </border>
    <border>
      <left style="thin">
        <color theme="9" tint="-0.499984740745262"/>
      </left>
      <right/>
      <top/>
      <bottom style="thin">
        <color theme="9" tint="-0.499984740745262"/>
      </bottom>
      <diagonal/>
    </border>
    <border>
      <left/>
      <right/>
      <top/>
      <bottom style="thin">
        <color theme="9" tint="-0.499984740745262"/>
      </bottom>
      <diagonal/>
    </border>
    <border>
      <left/>
      <right style="thin">
        <color theme="9" tint="-0.499984740745262"/>
      </right>
      <top/>
      <bottom style="thin">
        <color theme="9" tint="-0.4999847407452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auto="1"/>
      </left>
      <right style="thin">
        <color auto="1"/>
      </right>
      <top style="thin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 style="thin">
        <color indexed="64"/>
      </left>
      <right/>
      <top style="medium">
        <color theme="0"/>
      </top>
      <bottom/>
      <diagonal/>
    </border>
    <border>
      <left/>
      <right style="thin">
        <color indexed="64"/>
      </right>
      <top style="medium">
        <color theme="0"/>
      </top>
      <bottom/>
      <diagonal/>
    </border>
    <border>
      <left style="thin">
        <color indexed="64"/>
      </left>
      <right style="thin">
        <color indexed="64"/>
      </right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</borders>
  <cellStyleXfs count="46">
    <xf numFmtId="0" fontId="0" fillId="0" borderId="0"/>
    <xf numFmtId="0" fontId="1" fillId="0" borderId="0"/>
    <xf numFmtId="43" fontId="4" fillId="0" borderId="0" applyFont="0" applyFill="0" applyBorder="0" applyAlignment="0" applyProtection="0"/>
    <xf numFmtId="164" fontId="7" fillId="0" borderId="0"/>
    <xf numFmtId="0" fontId="8" fillId="3" borderId="20">
      <alignment horizontal="center" vertical="center"/>
    </xf>
    <xf numFmtId="165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244">
    <xf numFmtId="0" fontId="0" fillId="0" borderId="0" xfId="0"/>
    <xf numFmtId="0" fontId="2" fillId="0" borderId="0" xfId="0" applyFont="1"/>
    <xf numFmtId="0" fontId="2" fillId="2" borderId="0" xfId="0" applyFont="1" applyFill="1"/>
    <xf numFmtId="4" fontId="3" fillId="0" borderId="0" xfId="0" applyNumberFormat="1" applyFont="1"/>
    <xf numFmtId="3" fontId="3" fillId="0" borderId="0" xfId="0" applyNumberFormat="1" applyFont="1"/>
    <xf numFmtId="0" fontId="2" fillId="2" borderId="0" xfId="0" applyFont="1" applyFill="1" applyBorder="1"/>
    <xf numFmtId="0" fontId="5" fillId="0" borderId="0" xfId="0" applyFont="1"/>
    <xf numFmtId="0" fontId="6" fillId="2" borderId="19" xfId="0" applyFont="1" applyFill="1" applyBorder="1" applyAlignment="1">
      <alignment horizontal="right"/>
    </xf>
    <xf numFmtId="0" fontId="2" fillId="2" borderId="17" xfId="0" applyFont="1" applyFill="1" applyBorder="1"/>
    <xf numFmtId="0" fontId="2" fillId="2" borderId="18" xfId="0" applyFont="1" applyFill="1" applyBorder="1"/>
    <xf numFmtId="0" fontId="2" fillId="0" borderId="0" xfId="0" applyFont="1" applyBorder="1"/>
    <xf numFmtId="0" fontId="11" fillId="2" borderId="0" xfId="0" applyFont="1" applyFill="1" applyBorder="1" applyAlignment="1">
      <alignment horizontal="center"/>
    </xf>
    <xf numFmtId="37" fontId="11" fillId="4" borderId="3" xfId="1" applyNumberFormat="1" applyFont="1" applyFill="1" applyBorder="1" applyAlignment="1">
      <alignment horizontal="center" vertical="center"/>
    </xf>
    <xf numFmtId="37" fontId="11" fillId="4" borderId="3" xfId="1" applyNumberFormat="1" applyFont="1" applyFill="1" applyBorder="1" applyAlignment="1">
      <alignment horizontal="center" wrapText="1"/>
    </xf>
    <xf numFmtId="0" fontId="12" fillId="2" borderId="1" xfId="1" applyFont="1" applyFill="1" applyBorder="1"/>
    <xf numFmtId="0" fontId="12" fillId="2" borderId="0" xfId="1" applyFont="1" applyFill="1" applyBorder="1"/>
    <xf numFmtId="0" fontId="12" fillId="2" borderId="2" xfId="1" applyFont="1" applyFill="1" applyBorder="1"/>
    <xf numFmtId="0" fontId="12" fillId="2" borderId="2" xfId="1" applyFont="1" applyFill="1" applyBorder="1" applyAlignment="1">
      <alignment horizontal="center"/>
    </xf>
    <xf numFmtId="0" fontId="12" fillId="2" borderId="4" xfId="1" applyFont="1" applyFill="1" applyBorder="1" applyAlignment="1">
      <alignment horizontal="center"/>
    </xf>
    <xf numFmtId="3" fontId="13" fillId="2" borderId="4" xfId="0" applyNumberFormat="1" applyFont="1" applyFill="1" applyBorder="1" applyAlignment="1">
      <alignment vertical="center" wrapText="1"/>
    </xf>
    <xf numFmtId="0" fontId="12" fillId="2" borderId="5" xfId="1" applyFont="1" applyFill="1" applyBorder="1" applyAlignment="1">
      <alignment horizontal="center" vertical="center"/>
    </xf>
    <xf numFmtId="0" fontId="12" fillId="2" borderId="6" xfId="1" applyFont="1" applyFill="1" applyBorder="1" applyAlignment="1">
      <alignment horizontal="center" vertical="center"/>
    </xf>
    <xf numFmtId="0" fontId="12" fillId="2" borderId="7" xfId="1" applyFont="1" applyFill="1" applyBorder="1" applyAlignment="1">
      <alignment wrapText="1"/>
    </xf>
    <xf numFmtId="3" fontId="12" fillId="2" borderId="7" xfId="2" applyNumberFormat="1" applyFont="1" applyFill="1" applyBorder="1" applyAlignment="1">
      <alignment horizontal="center"/>
    </xf>
    <xf numFmtId="3" fontId="12" fillId="2" borderId="8" xfId="2" applyNumberFormat="1" applyFont="1" applyFill="1" applyBorder="1" applyAlignment="1">
      <alignment horizontal="center"/>
    </xf>
    <xf numFmtId="3" fontId="15" fillId="2" borderId="4" xfId="0" applyNumberFormat="1" applyFont="1" applyFill="1" applyBorder="1" applyAlignment="1">
      <alignment vertical="center" wrapText="1"/>
    </xf>
    <xf numFmtId="0" fontId="16" fillId="2" borderId="9" xfId="1" applyFont="1" applyFill="1" applyBorder="1" applyAlignment="1">
      <alignment horizontal="centerContinuous"/>
    </xf>
    <xf numFmtId="0" fontId="16" fillId="2" borderId="10" xfId="1" applyFont="1" applyFill="1" applyBorder="1" applyAlignment="1">
      <alignment horizontal="centerContinuous"/>
    </xf>
    <xf numFmtId="0" fontId="16" fillId="2" borderId="11" xfId="1" applyFont="1" applyFill="1" applyBorder="1" applyAlignment="1">
      <alignment horizontal="left" wrapText="1"/>
    </xf>
    <xf numFmtId="3" fontId="15" fillId="2" borderId="22" xfId="0" applyNumberFormat="1" applyFont="1" applyFill="1" applyBorder="1" applyAlignment="1">
      <alignment vertical="center" wrapText="1"/>
    </xf>
    <xf numFmtId="0" fontId="14" fillId="2" borderId="13" xfId="0" applyFont="1" applyFill="1" applyBorder="1" applyAlignment="1">
      <alignment vertical="top" wrapText="1"/>
    </xf>
    <xf numFmtId="3" fontId="10" fillId="2" borderId="13" xfId="0" applyNumberFormat="1" applyFont="1" applyFill="1" applyBorder="1" applyAlignment="1">
      <alignment vertical="top" wrapText="1"/>
    </xf>
    <xf numFmtId="0" fontId="17" fillId="2" borderId="14" xfId="0" applyFont="1" applyFill="1" applyBorder="1" applyAlignment="1"/>
    <xf numFmtId="0" fontId="17" fillId="2" borderId="15" xfId="0" applyFont="1" applyFill="1" applyBorder="1" applyAlignment="1"/>
    <xf numFmtId="0" fontId="17" fillId="2" borderId="16" xfId="0" applyFont="1" applyFill="1" applyBorder="1" applyAlignment="1"/>
    <xf numFmtId="0" fontId="17" fillId="2" borderId="17" xfId="0" applyFont="1" applyFill="1" applyBorder="1"/>
    <xf numFmtId="0" fontId="17" fillId="2" borderId="18" xfId="0" applyFont="1" applyFill="1" applyBorder="1"/>
    <xf numFmtId="0" fontId="14" fillId="2" borderId="19" xfId="0" applyFont="1" applyFill="1" applyBorder="1" applyAlignment="1">
      <alignment horizontal="right"/>
    </xf>
    <xf numFmtId="0" fontId="17" fillId="2" borderId="0" xfId="0" applyFont="1" applyFill="1"/>
    <xf numFmtId="0" fontId="18" fillId="2" borderId="0" xfId="1" applyFont="1" applyFill="1" applyBorder="1"/>
    <xf numFmtId="0" fontId="18" fillId="2" borderId="0" xfId="1" applyFont="1" applyFill="1" applyBorder="1" applyAlignment="1">
      <alignment horizontal="center"/>
    </xf>
    <xf numFmtId="3" fontId="15" fillId="2" borderId="4" xfId="0" applyNumberFormat="1" applyFont="1" applyFill="1" applyBorder="1" applyAlignment="1">
      <alignment horizontal="right" vertical="center" wrapText="1"/>
    </xf>
    <xf numFmtId="0" fontId="14" fillId="2" borderId="1" xfId="1" applyFont="1" applyFill="1" applyBorder="1" applyAlignment="1">
      <alignment horizontal="center" vertical="center"/>
    </xf>
    <xf numFmtId="3" fontId="13" fillId="2" borderId="4" xfId="0" applyNumberFormat="1" applyFont="1" applyFill="1" applyBorder="1" applyAlignment="1">
      <alignment horizontal="right" vertical="center" wrapText="1"/>
    </xf>
    <xf numFmtId="0" fontId="14" fillId="2" borderId="0" xfId="0" applyFont="1" applyFill="1" applyBorder="1"/>
    <xf numFmtId="0" fontId="14" fillId="2" borderId="2" xfId="0" applyFont="1" applyFill="1" applyBorder="1" applyAlignment="1">
      <alignment vertical="center" wrapText="1"/>
    </xf>
    <xf numFmtId="3" fontId="12" fillId="2" borderId="4" xfId="2" applyNumberFormat="1" applyFont="1" applyFill="1" applyBorder="1" applyAlignment="1">
      <alignment horizontal="right"/>
    </xf>
    <xf numFmtId="0" fontId="10" fillId="2" borderId="1" xfId="1" applyFont="1" applyFill="1" applyBorder="1" applyAlignment="1">
      <alignment horizontal="left"/>
    </xf>
    <xf numFmtId="0" fontId="10" fillId="2" borderId="1" xfId="1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2" xfId="0" applyFont="1" applyFill="1" applyBorder="1"/>
    <xf numFmtId="3" fontId="16" fillId="2" borderId="4" xfId="2" applyNumberFormat="1" applyFont="1" applyFill="1" applyBorder="1" applyAlignment="1">
      <alignment horizontal="right"/>
    </xf>
    <xf numFmtId="3" fontId="16" fillId="2" borderId="4" xfId="2" applyNumberFormat="1" applyFont="1" applyFill="1" applyBorder="1" applyAlignment="1">
      <alignment horizontal="center"/>
    </xf>
    <xf numFmtId="0" fontId="14" fillId="2" borderId="0" xfId="1" applyFont="1" applyFill="1" applyBorder="1" applyAlignment="1">
      <alignment horizontal="center" vertical="center"/>
    </xf>
    <xf numFmtId="0" fontId="16" fillId="2" borderId="11" xfId="1" applyFont="1" applyFill="1" applyBorder="1" applyAlignment="1">
      <alignment horizontal="left" wrapText="1" indent="1"/>
    </xf>
    <xf numFmtId="0" fontId="19" fillId="2" borderId="0" xfId="0" applyFont="1" applyFill="1"/>
    <xf numFmtId="168" fontId="15" fillId="2" borderId="4" xfId="0" applyNumberFormat="1" applyFont="1" applyFill="1" applyBorder="1" applyAlignment="1">
      <alignment horizontal="right" vertical="center" wrapText="1"/>
    </xf>
    <xf numFmtId="168" fontId="13" fillId="2" borderId="4" xfId="0" applyNumberFormat="1" applyFont="1" applyFill="1" applyBorder="1" applyAlignment="1">
      <alignment vertical="center" wrapText="1"/>
    </xf>
    <xf numFmtId="168" fontId="15" fillId="2" borderId="22" xfId="0" applyNumberFormat="1" applyFont="1" applyFill="1" applyBorder="1" applyAlignment="1">
      <alignment vertical="center" wrapText="1"/>
    </xf>
    <xf numFmtId="168" fontId="13" fillId="2" borderId="4" xfId="0" applyNumberFormat="1" applyFont="1" applyFill="1" applyBorder="1" applyAlignment="1">
      <alignment horizontal="right" vertical="center" wrapText="1"/>
    </xf>
    <xf numFmtId="0" fontId="14" fillId="2" borderId="0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horizontal="left" vertical="center" wrapText="1"/>
    </xf>
    <xf numFmtId="0" fontId="10" fillId="2" borderId="1" xfId="1" applyFont="1" applyFill="1" applyBorder="1" applyAlignment="1">
      <alignment horizontal="left" vertical="center" wrapText="1"/>
    </xf>
    <xf numFmtId="0" fontId="10" fillId="2" borderId="0" xfId="1" applyFont="1" applyFill="1" applyBorder="1" applyAlignment="1">
      <alignment horizontal="left" vertical="center" wrapText="1"/>
    </xf>
    <xf numFmtId="0" fontId="10" fillId="2" borderId="2" xfId="1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left" vertical="center" wrapText="1"/>
    </xf>
    <xf numFmtId="168" fontId="15" fillId="2" borderId="12" xfId="0" applyNumberFormat="1" applyFont="1" applyFill="1" applyBorder="1" applyAlignment="1">
      <alignment horizontal="right" vertical="center" wrapText="1"/>
    </xf>
    <xf numFmtId="168" fontId="15" fillId="2" borderId="8" xfId="0" applyNumberFormat="1" applyFont="1" applyFill="1" applyBorder="1" applyAlignment="1">
      <alignment horizontal="right" vertical="center" wrapText="1"/>
    </xf>
    <xf numFmtId="3" fontId="10" fillId="0" borderId="9" xfId="0" applyNumberFormat="1" applyFont="1" applyBorder="1" applyAlignment="1">
      <alignment horizontal="center" vertical="top" wrapText="1"/>
    </xf>
    <xf numFmtId="3" fontId="10" fillId="0" borderId="11" xfId="0" applyNumberFormat="1" applyFont="1" applyBorder="1" applyAlignment="1">
      <alignment horizontal="center" vertical="top" wrapText="1"/>
    </xf>
    <xf numFmtId="37" fontId="11" fillId="4" borderId="21" xfId="1" applyNumberFormat="1" applyFont="1" applyFill="1" applyBorder="1" applyAlignment="1">
      <alignment horizontal="center" vertical="center" wrapText="1"/>
    </xf>
    <xf numFmtId="37" fontId="11" fillId="4" borderId="3" xfId="1" applyNumberFormat="1" applyFont="1" applyFill="1" applyBorder="1" applyAlignment="1">
      <alignment horizontal="center" vertical="center" wrapText="1"/>
    </xf>
    <xf numFmtId="37" fontId="11" fillId="4" borderId="21" xfId="1" applyNumberFormat="1" applyFont="1" applyFill="1" applyBorder="1" applyAlignment="1">
      <alignment horizontal="center" vertical="center"/>
    </xf>
    <xf numFmtId="3" fontId="14" fillId="2" borderId="0" xfId="0" applyNumberFormat="1" applyFont="1" applyFill="1" applyAlignment="1">
      <alignment horizontal="left" wrapText="1"/>
    </xf>
    <xf numFmtId="0" fontId="14" fillId="2" borderId="0" xfId="0" applyFont="1" applyFill="1" applyAlignment="1">
      <alignment horizontal="left" wrapText="1"/>
    </xf>
    <xf numFmtId="37" fontId="11" fillId="4" borderId="3" xfId="1" applyNumberFormat="1" applyFont="1" applyFill="1" applyBorder="1" applyAlignment="1">
      <alignment horizontal="center" vertical="center"/>
    </xf>
    <xf numFmtId="0" fontId="19" fillId="2" borderId="0" xfId="0" applyFont="1" applyFill="1" applyAlignment="1">
      <alignment horizontal="left" vertical="center" wrapText="1"/>
    </xf>
    <xf numFmtId="0" fontId="0" fillId="2" borderId="0" xfId="0" applyFill="1"/>
    <xf numFmtId="0" fontId="10" fillId="2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0" fontId="11" fillId="4" borderId="21" xfId="0" applyFont="1" applyFill="1" applyBorder="1" applyAlignment="1">
      <alignment horizontal="center" vertical="center"/>
    </xf>
    <xf numFmtId="0" fontId="11" fillId="4" borderId="21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justify" vertical="center" wrapText="1"/>
    </xf>
    <xf numFmtId="0" fontId="18" fillId="2" borderId="2" xfId="0" applyFont="1" applyFill="1" applyBorder="1" applyAlignment="1">
      <alignment horizontal="center" vertical="center" wrapText="1"/>
    </xf>
    <xf numFmtId="3" fontId="18" fillId="2" borderId="4" xfId="0" applyNumberFormat="1" applyFont="1" applyFill="1" applyBorder="1" applyAlignment="1">
      <alignment horizontal="right" vertical="center" wrapText="1"/>
    </xf>
    <xf numFmtId="0" fontId="17" fillId="2" borderId="1" xfId="0" applyFont="1" applyFill="1" applyBorder="1" applyAlignment="1">
      <alignment horizontal="justify" vertical="top" wrapText="1"/>
    </xf>
    <xf numFmtId="0" fontId="17" fillId="2" borderId="2" xfId="0" applyFont="1" applyFill="1" applyBorder="1" applyAlignment="1">
      <alignment horizontal="justify" vertical="top" wrapText="1"/>
    </xf>
    <xf numFmtId="3" fontId="17" fillId="2" borderId="4" xfId="0" applyNumberFormat="1" applyFont="1" applyFill="1" applyBorder="1" applyAlignment="1">
      <alignment horizontal="right" vertical="top" wrapText="1"/>
    </xf>
    <xf numFmtId="0" fontId="18" fillId="2" borderId="2" xfId="0" applyFont="1" applyFill="1" applyBorder="1" applyAlignment="1">
      <alignment horizontal="justify" vertical="top" wrapText="1"/>
    </xf>
    <xf numFmtId="3" fontId="18" fillId="2" borderId="4" xfId="0" applyNumberFormat="1" applyFont="1" applyFill="1" applyBorder="1" applyAlignment="1">
      <alignment horizontal="right" vertical="top" wrapText="1"/>
    </xf>
    <xf numFmtId="168" fontId="18" fillId="2" borderId="4" xfId="0" applyNumberFormat="1" applyFont="1" applyFill="1" applyBorder="1" applyAlignment="1">
      <alignment horizontal="right" vertical="top" wrapText="1"/>
    </xf>
    <xf numFmtId="0" fontId="22" fillId="2" borderId="2" xfId="0" applyFont="1" applyFill="1" applyBorder="1" applyAlignment="1">
      <alignment horizontal="left" vertical="top" wrapText="1" indent="5"/>
    </xf>
    <xf numFmtId="3" fontId="22" fillId="2" borderId="4" xfId="0" applyNumberFormat="1" applyFont="1" applyFill="1" applyBorder="1" applyAlignment="1">
      <alignment horizontal="right" vertical="top" wrapText="1"/>
    </xf>
    <xf numFmtId="168" fontId="22" fillId="2" borderId="4" xfId="0" applyNumberFormat="1" applyFont="1" applyFill="1" applyBorder="1" applyAlignment="1">
      <alignment horizontal="right" vertical="top" wrapText="1"/>
    </xf>
    <xf numFmtId="0" fontId="20" fillId="2" borderId="0" xfId="0" applyFont="1" applyFill="1"/>
    <xf numFmtId="0" fontId="20" fillId="0" borderId="0" xfId="0" applyFont="1"/>
    <xf numFmtId="0" fontId="18" fillId="2" borderId="9" xfId="0" applyFont="1" applyFill="1" applyBorder="1" applyAlignment="1">
      <alignment horizontal="justify" vertical="top" wrapText="1"/>
    </xf>
    <xf numFmtId="0" fontId="18" fillId="2" borderId="11" xfId="0" applyFont="1" applyFill="1" applyBorder="1" applyAlignment="1">
      <alignment horizontal="left" vertical="top" wrapText="1"/>
    </xf>
    <xf numFmtId="3" fontId="18" fillId="2" borderId="22" xfId="0" applyNumberFormat="1" applyFont="1" applyFill="1" applyBorder="1" applyAlignment="1">
      <alignment horizontal="right" vertical="top" wrapText="1"/>
    </xf>
    <xf numFmtId="168" fontId="18" fillId="2" borderId="22" xfId="0" applyNumberFormat="1" applyFont="1" applyFill="1" applyBorder="1" applyAlignment="1">
      <alignment horizontal="right" vertical="top" wrapText="1"/>
    </xf>
    <xf numFmtId="4" fontId="2" fillId="2" borderId="0" xfId="0" applyNumberFormat="1" applyFont="1" applyFill="1"/>
    <xf numFmtId="3" fontId="2" fillId="0" borderId="0" xfId="0" applyNumberFormat="1" applyFont="1"/>
    <xf numFmtId="0" fontId="14" fillId="0" borderId="0" xfId="0" applyFont="1"/>
    <xf numFmtId="0" fontId="17" fillId="2" borderId="23" xfId="0" applyFont="1" applyFill="1" applyBorder="1" applyAlignment="1">
      <alignment horizontal="justify" vertical="center" wrapText="1"/>
    </xf>
    <xf numFmtId="0" fontId="17" fillId="2" borderId="24" xfId="0" applyFont="1" applyFill="1" applyBorder="1" applyAlignment="1">
      <alignment horizontal="justify" vertical="center" wrapText="1"/>
    </xf>
    <xf numFmtId="0" fontId="17" fillId="2" borderId="12" xfId="0" applyFont="1" applyFill="1" applyBorder="1" applyAlignment="1">
      <alignment horizontal="justify" vertical="center" wrapText="1"/>
    </xf>
    <xf numFmtId="0" fontId="17" fillId="0" borderId="2" xfId="0" applyFont="1" applyBorder="1"/>
    <xf numFmtId="0" fontId="17" fillId="0" borderId="4" xfId="0" applyFont="1" applyBorder="1"/>
    <xf numFmtId="0" fontId="18" fillId="2" borderId="2" xfId="0" applyFont="1" applyFill="1" applyBorder="1" applyAlignment="1">
      <alignment horizontal="justify" vertical="center" wrapText="1"/>
    </xf>
    <xf numFmtId="3" fontId="17" fillId="2" borderId="4" xfId="0" applyNumberFormat="1" applyFont="1" applyFill="1" applyBorder="1" applyAlignment="1">
      <alignment horizontal="right" vertical="center" wrapText="1"/>
    </xf>
    <xf numFmtId="168" fontId="17" fillId="2" borderId="4" xfId="0" applyNumberFormat="1" applyFont="1" applyFill="1" applyBorder="1" applyAlignment="1">
      <alignment horizontal="right" vertical="center" wrapText="1"/>
    </xf>
    <xf numFmtId="0" fontId="17" fillId="2" borderId="2" xfId="0" applyFont="1" applyFill="1" applyBorder="1" applyAlignment="1">
      <alignment horizontal="justify" vertical="center" wrapText="1"/>
    </xf>
    <xf numFmtId="0" fontId="18" fillId="2" borderId="1" xfId="0" applyFont="1" applyFill="1" applyBorder="1" applyAlignment="1">
      <alignment horizontal="justify" vertical="center" wrapText="1"/>
    </xf>
    <xf numFmtId="0" fontId="17" fillId="0" borderId="0" xfId="0" applyFont="1"/>
    <xf numFmtId="0" fontId="18" fillId="2" borderId="0" xfId="0" applyFont="1" applyFill="1" applyAlignment="1">
      <alignment horizontal="justify" vertical="center" wrapText="1"/>
    </xf>
    <xf numFmtId="0" fontId="17" fillId="2" borderId="0" xfId="0" applyFont="1" applyFill="1" applyAlignment="1">
      <alignment horizontal="justify" vertical="center" wrapText="1"/>
    </xf>
    <xf numFmtId="0" fontId="18" fillId="2" borderId="5" xfId="0" applyFont="1" applyFill="1" applyBorder="1" applyAlignment="1">
      <alignment horizontal="justify" vertical="center" wrapText="1"/>
    </xf>
    <xf numFmtId="0" fontId="18" fillId="2" borderId="7" xfId="0" applyFont="1" applyFill="1" applyBorder="1" applyAlignment="1">
      <alignment horizontal="justify" vertical="center" wrapText="1"/>
    </xf>
    <xf numFmtId="3" fontId="17" fillId="2" borderId="8" xfId="0" applyNumberFormat="1" applyFont="1" applyFill="1" applyBorder="1" applyAlignment="1">
      <alignment horizontal="justify" vertical="center" wrapText="1"/>
    </xf>
    <xf numFmtId="3" fontId="18" fillId="2" borderId="8" xfId="0" applyNumberFormat="1" applyFont="1" applyFill="1" applyBorder="1" applyAlignment="1">
      <alignment horizontal="right" vertical="center" wrapText="1"/>
    </xf>
    <xf numFmtId="168" fontId="18" fillId="2" borderId="8" xfId="0" applyNumberFormat="1" applyFont="1" applyFill="1" applyBorder="1" applyAlignment="1">
      <alignment horizontal="righ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5" fillId="2" borderId="0" xfId="0" applyFont="1" applyFill="1" applyAlignment="1">
      <alignment horizontal="left" vertical="center" wrapText="1"/>
    </xf>
    <xf numFmtId="3" fontId="18" fillId="2" borderId="25" xfId="0" applyNumberFormat="1" applyFont="1" applyFill="1" applyBorder="1" applyAlignment="1">
      <alignment horizontal="right" vertical="center" wrapText="1"/>
    </xf>
    <xf numFmtId="168" fontId="18" fillId="2" borderId="25" xfId="0" applyNumberFormat="1" applyFont="1" applyFill="1" applyBorder="1" applyAlignment="1">
      <alignment horizontal="right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vertical="center" wrapText="1"/>
    </xf>
    <xf numFmtId="168" fontId="18" fillId="2" borderId="4" xfId="0" applyNumberFormat="1" applyFont="1" applyFill="1" applyBorder="1" applyAlignment="1">
      <alignment horizontal="right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23" fillId="2" borderId="0" xfId="0" applyFont="1" applyFill="1" applyAlignment="1">
      <alignment vertical="center" wrapText="1"/>
    </xf>
    <xf numFmtId="3" fontId="2" fillId="2" borderId="4" xfId="0" applyNumberFormat="1" applyFont="1" applyFill="1" applyBorder="1" applyAlignment="1">
      <alignment horizontal="right" vertical="center" wrapText="1"/>
    </xf>
    <xf numFmtId="168" fontId="2" fillId="2" borderId="4" xfId="0" applyNumberFormat="1" applyFont="1" applyFill="1" applyBorder="1" applyAlignment="1">
      <alignment horizontal="right" vertical="center" wrapText="1"/>
    </xf>
    <xf numFmtId="0" fontId="5" fillId="2" borderId="9" xfId="0" applyFont="1" applyFill="1" applyBorder="1" applyAlignment="1">
      <alignment horizontal="justify" vertical="center" wrapText="1"/>
    </xf>
    <xf numFmtId="0" fontId="5" fillId="2" borderId="11" xfId="0" applyFont="1" applyFill="1" applyBorder="1" applyAlignment="1">
      <alignment horizontal="justify" vertical="center" wrapText="1"/>
    </xf>
    <xf numFmtId="3" fontId="5" fillId="2" borderId="22" xfId="0" applyNumberFormat="1" applyFont="1" applyFill="1" applyBorder="1" applyAlignment="1">
      <alignment vertical="center" wrapText="1"/>
    </xf>
    <xf numFmtId="168" fontId="5" fillId="2" borderId="22" xfId="0" applyNumberFormat="1" applyFont="1" applyFill="1" applyBorder="1" applyAlignment="1">
      <alignment vertical="center" wrapText="1"/>
    </xf>
    <xf numFmtId="0" fontId="15" fillId="2" borderId="25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/>
    </xf>
    <xf numFmtId="0" fontId="11" fillId="4" borderId="26" xfId="0" applyFont="1" applyFill="1" applyBorder="1" applyAlignment="1">
      <alignment horizontal="center" vertical="center"/>
    </xf>
    <xf numFmtId="0" fontId="11" fillId="4" borderId="26" xfId="0" applyFont="1" applyFill="1" applyBorder="1" applyAlignment="1">
      <alignment horizontal="center" vertical="center" wrapText="1"/>
    </xf>
    <xf numFmtId="3" fontId="0" fillId="2" borderId="0" xfId="0" applyNumberFormat="1" applyFill="1"/>
    <xf numFmtId="0" fontId="15" fillId="2" borderId="27" xfId="0" applyFont="1" applyFill="1" applyBorder="1" applyAlignment="1">
      <alignment horizontal="left" vertical="center" wrapText="1"/>
    </xf>
    <xf numFmtId="3" fontId="18" fillId="2" borderId="27" xfId="0" applyNumberFormat="1" applyFont="1" applyFill="1" applyBorder="1" applyAlignment="1">
      <alignment horizontal="right" vertical="center" wrapText="1"/>
    </xf>
    <xf numFmtId="0" fontId="18" fillId="2" borderId="9" xfId="0" applyFont="1" applyFill="1" applyBorder="1" applyAlignment="1">
      <alignment horizontal="justify" vertical="center" wrapText="1"/>
    </xf>
    <xf numFmtId="0" fontId="18" fillId="2" borderId="11" xfId="0" applyFont="1" applyFill="1" applyBorder="1" applyAlignment="1">
      <alignment horizontal="justify" vertical="center" wrapText="1"/>
    </xf>
    <xf numFmtId="3" fontId="18" fillId="2" borderId="22" xfId="0" applyNumberFormat="1" applyFont="1" applyFill="1" applyBorder="1" applyAlignment="1">
      <alignment vertical="center" wrapText="1"/>
    </xf>
    <xf numFmtId="3" fontId="0" fillId="0" borderId="0" xfId="0" applyNumberFormat="1"/>
    <xf numFmtId="0" fontId="0" fillId="2" borderId="0" xfId="0" applyFill="1" applyAlignment="1">
      <alignment vertical="top"/>
    </xf>
    <xf numFmtId="0" fontId="17" fillId="2" borderId="1" xfId="0" applyFont="1" applyFill="1" applyBorder="1" applyAlignment="1">
      <alignment horizontal="left" vertical="center" wrapText="1"/>
    </xf>
    <xf numFmtId="0" fontId="17" fillId="2" borderId="4" xfId="0" applyFont="1" applyFill="1" applyBorder="1" applyAlignment="1">
      <alignment horizontal="justify" vertical="center" wrapText="1"/>
    </xf>
    <xf numFmtId="0" fontId="18" fillId="2" borderId="1" xfId="0" applyFont="1" applyFill="1" applyBorder="1" applyAlignment="1">
      <alignment horizontal="left" vertical="top" wrapText="1"/>
    </xf>
    <xf numFmtId="0" fontId="18" fillId="2" borderId="2" xfId="0" applyFont="1" applyFill="1" applyBorder="1" applyAlignment="1">
      <alignment horizontal="left" vertical="top" wrapText="1"/>
    </xf>
    <xf numFmtId="0" fontId="17" fillId="2" borderId="1" xfId="0" applyFont="1" applyFill="1" applyBorder="1" applyAlignment="1">
      <alignment horizontal="left" vertical="top"/>
    </xf>
    <xf numFmtId="0" fontId="17" fillId="2" borderId="2" xfId="0" applyFont="1" applyFill="1" applyBorder="1" applyAlignment="1">
      <alignment horizontal="justify" vertical="top"/>
    </xf>
    <xf numFmtId="0" fontId="20" fillId="2" borderId="0" xfId="0" applyFont="1" applyFill="1" applyAlignment="1">
      <alignment vertical="top"/>
    </xf>
    <xf numFmtId="3" fontId="17" fillId="2" borderId="4" xfId="0" applyNumberFormat="1" applyFont="1" applyFill="1" applyBorder="1" applyAlignment="1">
      <alignment horizontal="right" vertical="center"/>
    </xf>
    <xf numFmtId="168" fontId="17" fillId="2" borderId="4" xfId="0" applyNumberFormat="1" applyFont="1" applyFill="1" applyBorder="1" applyAlignment="1">
      <alignment horizontal="right" vertical="center"/>
    </xf>
    <xf numFmtId="3" fontId="18" fillId="2" borderId="4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justify" vertical="top"/>
    </xf>
    <xf numFmtId="3" fontId="2" fillId="2" borderId="4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top" wrapText="1"/>
    </xf>
    <xf numFmtId="3" fontId="5" fillId="2" borderId="4" xfId="0" applyNumberFormat="1" applyFont="1" applyFill="1" applyBorder="1" applyAlignment="1">
      <alignment horizontal="right" vertical="center"/>
    </xf>
    <xf numFmtId="0" fontId="5" fillId="2" borderId="9" xfId="0" applyFont="1" applyFill="1" applyBorder="1" applyAlignment="1">
      <alignment horizontal="left" vertical="top"/>
    </xf>
    <xf numFmtId="0" fontId="5" fillId="2" borderId="11" xfId="0" applyFont="1" applyFill="1" applyBorder="1" applyAlignment="1">
      <alignment vertical="center"/>
    </xf>
    <xf numFmtId="3" fontId="5" fillId="2" borderId="22" xfId="0" applyNumberFormat="1" applyFont="1" applyFill="1" applyBorder="1" applyAlignment="1">
      <alignment horizontal="right" vertical="center"/>
    </xf>
    <xf numFmtId="168" fontId="5" fillId="2" borderId="22" xfId="0" applyNumberFormat="1" applyFont="1" applyFill="1" applyBorder="1" applyAlignment="1">
      <alignment horizontal="right" vertical="center"/>
    </xf>
    <xf numFmtId="0" fontId="11" fillId="4" borderId="26" xfId="0" applyFont="1" applyFill="1" applyBorder="1" applyAlignment="1">
      <alignment horizontal="center" vertical="center" wrapText="1"/>
    </xf>
    <xf numFmtId="0" fontId="11" fillId="4" borderId="28" xfId="0" applyFont="1" applyFill="1" applyBorder="1" applyAlignment="1">
      <alignment horizontal="center" vertical="center"/>
    </xf>
    <xf numFmtId="0" fontId="11" fillId="4" borderId="28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vertical="center" wrapText="1"/>
    </xf>
    <xf numFmtId="0" fontId="15" fillId="2" borderId="2" xfId="0" applyFont="1" applyFill="1" applyBorder="1" applyAlignment="1">
      <alignment vertical="center" wrapText="1"/>
    </xf>
    <xf numFmtId="169" fontId="18" fillId="2" borderId="4" xfId="0" applyNumberFormat="1" applyFont="1" applyFill="1" applyBorder="1" applyAlignment="1">
      <alignment horizontal="right" vertical="center" wrapText="1"/>
    </xf>
    <xf numFmtId="4" fontId="18" fillId="2" borderId="4" xfId="0" applyNumberFormat="1" applyFont="1" applyFill="1" applyBorder="1" applyAlignment="1">
      <alignment horizontal="right" vertical="center" wrapText="1"/>
    </xf>
    <xf numFmtId="0" fontId="24" fillId="2" borderId="1" xfId="0" applyFont="1" applyFill="1" applyBorder="1" applyAlignment="1">
      <alignment vertical="center" wrapText="1"/>
    </xf>
    <xf numFmtId="0" fontId="24" fillId="2" borderId="2" xfId="0" applyFont="1" applyFill="1" applyBorder="1" applyAlignment="1">
      <alignment vertical="center" wrapText="1"/>
    </xf>
    <xf numFmtId="3" fontId="5" fillId="2" borderId="4" xfId="0" applyNumberFormat="1" applyFont="1" applyFill="1" applyBorder="1" applyAlignment="1">
      <alignment horizontal="right" vertical="center" wrapText="1"/>
    </xf>
    <xf numFmtId="0" fontId="10" fillId="2" borderId="0" xfId="0" applyFont="1" applyFill="1" applyAlignment="1">
      <alignment horizontal="center" vertic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4" borderId="26" xfId="19" applyFont="1" applyFill="1" applyBorder="1" applyAlignment="1">
      <alignment horizontal="center"/>
    </xf>
    <xf numFmtId="0" fontId="11" fillId="4" borderId="26" xfId="19" applyFont="1" applyFill="1" applyBorder="1" applyAlignment="1">
      <alignment horizontal="center"/>
    </xf>
    <xf numFmtId="0" fontId="11" fillId="4" borderId="26" xfId="0" applyFont="1" applyFill="1" applyBorder="1" applyAlignment="1">
      <alignment horizontal="center"/>
    </xf>
    <xf numFmtId="0" fontId="17" fillId="2" borderId="29" xfId="0" applyFont="1" applyFill="1" applyBorder="1"/>
    <xf numFmtId="0" fontId="17" fillId="2" borderId="30" xfId="0" applyFont="1" applyFill="1" applyBorder="1"/>
    <xf numFmtId="3" fontId="17" fillId="2" borderId="29" xfId="0" applyNumberFormat="1" applyFont="1" applyFill="1" applyBorder="1"/>
    <xf numFmtId="3" fontId="17" fillId="2" borderId="31" xfId="0" applyNumberFormat="1" applyFont="1" applyFill="1" applyBorder="1"/>
    <xf numFmtId="0" fontId="17" fillId="2" borderId="1" xfId="0" applyFont="1" applyFill="1" applyBorder="1"/>
    <xf numFmtId="0" fontId="17" fillId="2" borderId="2" xfId="0" applyFont="1" applyFill="1" applyBorder="1"/>
    <xf numFmtId="3" fontId="17" fillId="2" borderId="1" xfId="0" applyNumberFormat="1" applyFont="1" applyFill="1" applyBorder="1"/>
    <xf numFmtId="3" fontId="17" fillId="2" borderId="4" xfId="0" applyNumberFormat="1" applyFont="1" applyFill="1" applyBorder="1"/>
    <xf numFmtId="0" fontId="18" fillId="2" borderId="4" xfId="0" applyFont="1" applyFill="1" applyBorder="1" applyAlignment="1">
      <alignment horizontal="center"/>
    </xf>
    <xf numFmtId="3" fontId="18" fillId="2" borderId="1" xfId="0" applyNumberFormat="1" applyFont="1" applyFill="1" applyBorder="1"/>
    <xf numFmtId="3" fontId="18" fillId="2" borderId="4" xfId="0" applyNumberFormat="1" applyFont="1" applyFill="1" applyBorder="1"/>
    <xf numFmtId="0" fontId="11" fillId="4" borderId="1" xfId="0" applyFont="1" applyFill="1" applyBorder="1" applyAlignment="1">
      <alignment horizontal="center"/>
    </xf>
    <xf numFmtId="0" fontId="11" fillId="4" borderId="0" xfId="0" applyFont="1" applyFill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17" fillId="2" borderId="23" xfId="0" applyFont="1" applyFill="1" applyBorder="1"/>
    <xf numFmtId="0" fontId="17" fillId="2" borderId="24" xfId="0" applyFont="1" applyFill="1" applyBorder="1"/>
    <xf numFmtId="3" fontId="17" fillId="2" borderId="23" xfId="0" applyNumberFormat="1" applyFont="1" applyFill="1" applyBorder="1"/>
    <xf numFmtId="3" fontId="17" fillId="2" borderId="12" xfId="0" applyNumberFormat="1" applyFont="1" applyFill="1" applyBorder="1"/>
    <xf numFmtId="3" fontId="17" fillId="2" borderId="1" xfId="0" applyNumberFormat="1" applyFont="1" applyFill="1" applyBorder="1" applyAlignment="1">
      <alignment horizontal="right"/>
    </xf>
    <xf numFmtId="3" fontId="17" fillId="2" borderId="4" xfId="0" applyNumberFormat="1" applyFont="1" applyFill="1" applyBorder="1" applyAlignment="1">
      <alignment horizontal="right"/>
    </xf>
    <xf numFmtId="0" fontId="18" fillId="2" borderId="1" xfId="0" applyFont="1" applyFill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17" fillId="2" borderId="2" xfId="0" applyFont="1" applyFill="1" applyBorder="1" applyAlignment="1">
      <alignment horizontal="center"/>
    </xf>
    <xf numFmtId="0" fontId="18" fillId="2" borderId="5" xfId="0" applyFont="1" applyFill="1" applyBorder="1" applyAlignment="1">
      <alignment horizontal="center"/>
    </xf>
    <xf numFmtId="0" fontId="18" fillId="2" borderId="7" xfId="0" applyFont="1" applyFill="1" applyBorder="1" applyAlignment="1">
      <alignment horizontal="center"/>
    </xf>
    <xf numFmtId="3" fontId="18" fillId="2" borderId="5" xfId="0" applyNumberFormat="1" applyFont="1" applyFill="1" applyBorder="1"/>
    <xf numFmtId="3" fontId="18" fillId="2" borderId="8" xfId="0" applyNumberFormat="1" applyFont="1" applyFill="1" applyBorder="1"/>
    <xf numFmtId="0" fontId="25" fillId="0" borderId="0" xfId="0" applyFont="1"/>
    <xf numFmtId="0" fontId="11" fillId="0" borderId="32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1" fillId="4" borderId="26" xfId="0" applyFont="1" applyFill="1" applyBorder="1" applyAlignment="1">
      <alignment horizontal="center"/>
    </xf>
    <xf numFmtId="0" fontId="11" fillId="4" borderId="33" xfId="0" applyFont="1" applyFill="1" applyBorder="1" applyAlignment="1">
      <alignment horizontal="center" vertical="center"/>
    </xf>
    <xf numFmtId="0" fontId="11" fillId="4" borderId="34" xfId="0" applyFont="1" applyFill="1" applyBorder="1" applyAlignment="1">
      <alignment horizontal="center" vertical="center"/>
    </xf>
    <xf numFmtId="0" fontId="11" fillId="4" borderId="35" xfId="0" applyFont="1" applyFill="1" applyBorder="1" applyAlignment="1">
      <alignment horizontal="center" vertical="center"/>
    </xf>
    <xf numFmtId="0" fontId="17" fillId="2" borderId="31" xfId="0" applyFont="1" applyFill="1" applyBorder="1"/>
    <xf numFmtId="0" fontId="26" fillId="2" borderId="31" xfId="0" applyFont="1" applyFill="1" applyBorder="1"/>
    <xf numFmtId="0" fontId="17" fillId="2" borderId="4" xfId="0" applyFont="1" applyFill="1" applyBorder="1"/>
    <xf numFmtId="3" fontId="14" fillId="2" borderId="4" xfId="0" applyNumberFormat="1" applyFont="1" applyFill="1" applyBorder="1"/>
    <xf numFmtId="0" fontId="27" fillId="2" borderId="4" xfId="0" applyFont="1" applyFill="1" applyBorder="1" applyAlignment="1">
      <alignment horizontal="center"/>
    </xf>
    <xf numFmtId="3" fontId="28" fillId="2" borderId="4" xfId="0" applyNumberFormat="1" applyFont="1" applyFill="1" applyBorder="1"/>
    <xf numFmtId="0" fontId="17" fillId="2" borderId="8" xfId="0" applyFont="1" applyFill="1" applyBorder="1"/>
    <xf numFmtId="0" fontId="26" fillId="2" borderId="8" xfId="0" applyFont="1" applyFill="1" applyBorder="1"/>
    <xf numFmtId="0" fontId="11" fillId="4" borderId="9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horizontal="center" vertical="center"/>
    </xf>
    <xf numFmtId="0" fontId="17" fillId="2" borderId="12" xfId="0" applyFont="1" applyFill="1" applyBorder="1"/>
    <xf numFmtId="0" fontId="26" fillId="2" borderId="12" xfId="0" applyFont="1" applyFill="1" applyBorder="1"/>
    <xf numFmtId="3" fontId="29" fillId="2" borderId="4" xfId="0" applyNumberFormat="1" applyFont="1" applyFill="1" applyBorder="1"/>
    <xf numFmtId="3" fontId="30" fillId="2" borderId="4" xfId="0" applyNumberFormat="1" applyFont="1" applyFill="1" applyBorder="1"/>
    <xf numFmtId="0" fontId="31" fillId="2" borderId="8" xfId="0" applyFont="1" applyFill="1" applyBorder="1" applyAlignment="1">
      <alignment horizontal="center"/>
    </xf>
    <xf numFmtId="3" fontId="32" fillId="2" borderId="8" xfId="0" applyNumberFormat="1" applyFont="1" applyFill="1" applyBorder="1" applyAlignment="1">
      <alignment horizontal="right"/>
    </xf>
  </cellXfs>
  <cellStyles count="46">
    <cellStyle name="=C:\WINNT\SYSTEM32\COMMAND.COM" xfId="3" xr:uid="{00000000-0005-0000-0000-000000000000}"/>
    <cellStyle name="estilo 1" xfId="4" xr:uid="{00000000-0005-0000-0000-000001000000}"/>
    <cellStyle name="Euro" xfId="5" xr:uid="{00000000-0005-0000-0000-000002000000}"/>
    <cellStyle name="Millares 2" xfId="6" xr:uid="{00000000-0005-0000-0000-000003000000}"/>
    <cellStyle name="Millares 2 2" xfId="7" xr:uid="{00000000-0005-0000-0000-000004000000}"/>
    <cellStyle name="Millares 2 2 2" xfId="8" xr:uid="{00000000-0005-0000-0000-000005000000}"/>
    <cellStyle name="Millares 2 2 2 2" xfId="9" xr:uid="{00000000-0005-0000-0000-000006000000}"/>
    <cellStyle name="Millares 2 2 3" xfId="10" xr:uid="{00000000-0005-0000-0000-000007000000}"/>
    <cellStyle name="Millares 2 2 4" xfId="11" xr:uid="{00000000-0005-0000-0000-000008000000}"/>
    <cellStyle name="Millares 2 3" xfId="12" xr:uid="{00000000-0005-0000-0000-000009000000}"/>
    <cellStyle name="Millares 2 4" xfId="13" xr:uid="{00000000-0005-0000-0000-00000A000000}"/>
    <cellStyle name="Millares 2 5" xfId="2" xr:uid="{00000000-0005-0000-0000-00000B000000}"/>
    <cellStyle name="Millares 3" xfId="14" xr:uid="{00000000-0005-0000-0000-00000C000000}"/>
    <cellStyle name="Millares 4" xfId="15" xr:uid="{00000000-0005-0000-0000-00000D000000}"/>
    <cellStyle name="Millares 4 2" xfId="16" xr:uid="{00000000-0005-0000-0000-00000E000000}"/>
    <cellStyle name="Millares 5" xfId="17" xr:uid="{00000000-0005-0000-0000-00000F000000}"/>
    <cellStyle name="Millares 5 2" xfId="18" xr:uid="{00000000-0005-0000-0000-000010000000}"/>
    <cellStyle name="Normal" xfId="0" builtinId="0"/>
    <cellStyle name="Normal 2" xfId="19" xr:uid="{00000000-0005-0000-0000-000012000000}"/>
    <cellStyle name="Normal 2 2" xfId="20" xr:uid="{00000000-0005-0000-0000-000013000000}"/>
    <cellStyle name="Normal 2 2 2" xfId="21" xr:uid="{00000000-0005-0000-0000-000014000000}"/>
    <cellStyle name="Normal 2 2 2 2" xfId="22" xr:uid="{00000000-0005-0000-0000-000015000000}"/>
    <cellStyle name="Normal 2 2 3" xfId="23" xr:uid="{00000000-0005-0000-0000-000016000000}"/>
    <cellStyle name="Normal 2 2 4" xfId="24" xr:uid="{00000000-0005-0000-0000-000017000000}"/>
    <cellStyle name="Normal 2 2 5" xfId="25" xr:uid="{00000000-0005-0000-0000-000018000000}"/>
    <cellStyle name="Normal 2 3" xfId="26" xr:uid="{00000000-0005-0000-0000-000019000000}"/>
    <cellStyle name="Normal 2 4" xfId="27" xr:uid="{00000000-0005-0000-0000-00001A000000}"/>
    <cellStyle name="Normal 3" xfId="28" xr:uid="{00000000-0005-0000-0000-00001B000000}"/>
    <cellStyle name="Normal 3 2" xfId="29" xr:uid="{00000000-0005-0000-0000-00001C000000}"/>
    <cellStyle name="Normal 4" xfId="30" xr:uid="{00000000-0005-0000-0000-00001D000000}"/>
    <cellStyle name="Normal 4 2" xfId="31" xr:uid="{00000000-0005-0000-0000-00001E000000}"/>
    <cellStyle name="Normal 5" xfId="32" xr:uid="{00000000-0005-0000-0000-00001F000000}"/>
    <cellStyle name="Normal 5 2" xfId="33" xr:uid="{00000000-0005-0000-0000-000020000000}"/>
    <cellStyle name="Normal 9" xfId="1" xr:uid="{00000000-0005-0000-0000-000021000000}"/>
    <cellStyle name="Porcentual 2" xfId="34" xr:uid="{00000000-0005-0000-0000-000022000000}"/>
    <cellStyle name="Porcentual 2 2" xfId="35" xr:uid="{00000000-0005-0000-0000-000023000000}"/>
    <cellStyle name="Porcentual 2 2 2" xfId="36" xr:uid="{00000000-0005-0000-0000-000024000000}"/>
    <cellStyle name="Porcentual 2 2 2 2" xfId="37" xr:uid="{00000000-0005-0000-0000-000025000000}"/>
    <cellStyle name="Porcentual 2 2 3" xfId="38" xr:uid="{00000000-0005-0000-0000-000026000000}"/>
    <cellStyle name="Porcentual 2 2 4" xfId="39" xr:uid="{00000000-0005-0000-0000-000027000000}"/>
    <cellStyle name="Porcentual 2 3" xfId="40" xr:uid="{00000000-0005-0000-0000-000028000000}"/>
    <cellStyle name="Porcentual 2 4" xfId="41" xr:uid="{00000000-0005-0000-0000-000029000000}"/>
    <cellStyle name="Porcentual 3" xfId="42" xr:uid="{00000000-0005-0000-0000-00002A000000}"/>
    <cellStyle name="Porcentual 3 2" xfId="43" xr:uid="{00000000-0005-0000-0000-00002B000000}"/>
    <cellStyle name="Porcentual 4" xfId="44" xr:uid="{00000000-0005-0000-0000-00002C000000}"/>
    <cellStyle name="Porcentual 4 2" xfId="45" xr:uid="{00000000-0005-0000-0000-00002D000000}"/>
  </cellStyles>
  <dxfs count="0"/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2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3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6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7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8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9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0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49574</xdr:colOff>
      <xdr:row>0</xdr:row>
      <xdr:rowOff>102493</xdr:rowOff>
    </xdr:from>
    <xdr:to>
      <xdr:col>2</xdr:col>
      <xdr:colOff>2338917</xdr:colOff>
      <xdr:row>4</xdr:row>
      <xdr:rowOff>60493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2991" y="102493"/>
          <a:ext cx="2532759" cy="720000"/>
        </a:xfrm>
        <a:prstGeom prst="rect">
          <a:avLst/>
        </a:prstGeom>
      </xdr:spPr>
    </xdr:pic>
    <xdr:clientData/>
  </xdr:twoCellAnchor>
  <xdr:oneCellAnchor>
    <xdr:from>
      <xdr:col>1</xdr:col>
      <xdr:colOff>81326</xdr:colOff>
      <xdr:row>27</xdr:row>
      <xdr:rowOff>28409</xdr:rowOff>
    </xdr:from>
    <xdr:ext cx="2553924" cy="720000"/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24743" y="6240826"/>
          <a:ext cx="2553924" cy="720000"/>
        </a:xfrm>
        <a:prstGeom prst="rect">
          <a:avLst/>
        </a:prstGeom>
      </xdr:spPr>
    </xdr:pic>
    <xdr:clientData/>
  </xdr:oneCellAnchor>
  <xdr:twoCellAnchor editAs="oneCell">
    <xdr:from>
      <xdr:col>6</xdr:col>
      <xdr:colOff>285750</xdr:colOff>
      <xdr:row>0</xdr:row>
      <xdr:rowOff>116418</xdr:rowOff>
    </xdr:from>
    <xdr:to>
      <xdr:col>8</xdr:col>
      <xdr:colOff>710250</xdr:colOff>
      <xdr:row>4</xdr:row>
      <xdr:rowOff>74418</xdr:rowOff>
    </xdr:to>
    <xdr:pic>
      <xdr:nvPicPr>
        <xdr:cNvPr id="5" name="Imagen 4" descr="https://incufidez.zacatecas.gob.mx/wp-content/uploads/2019/02/LOGO-NUEVO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6750" y="116418"/>
          <a:ext cx="252000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296333</xdr:colOff>
      <xdr:row>27</xdr:row>
      <xdr:rowOff>63500</xdr:rowOff>
    </xdr:from>
    <xdr:to>
      <xdr:col>8</xdr:col>
      <xdr:colOff>720833</xdr:colOff>
      <xdr:row>31</xdr:row>
      <xdr:rowOff>21500</xdr:rowOff>
    </xdr:to>
    <xdr:pic>
      <xdr:nvPicPr>
        <xdr:cNvPr id="7" name="Imagen 6" descr="https://incufidez.zacatecas.gob.mx/wp-content/uploads/2019/02/LOGO-NUEVO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7333" y="6275917"/>
          <a:ext cx="252000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66676</xdr:rowOff>
    </xdr:from>
    <xdr:to>
      <xdr:col>1</xdr:col>
      <xdr:colOff>762000</xdr:colOff>
      <xdr:row>4</xdr:row>
      <xdr:rowOff>40006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4EC1C91-6408-4E91-9F1C-C5D7DBF65A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0" y="66676"/>
          <a:ext cx="2236470" cy="704850"/>
        </a:xfrm>
        <a:prstGeom prst="rect">
          <a:avLst/>
        </a:prstGeom>
      </xdr:spPr>
    </xdr:pic>
    <xdr:clientData/>
  </xdr:twoCellAnchor>
  <xdr:twoCellAnchor editAs="oneCell">
    <xdr:from>
      <xdr:col>3</xdr:col>
      <xdr:colOff>904875</xdr:colOff>
      <xdr:row>0</xdr:row>
      <xdr:rowOff>142875</xdr:rowOff>
    </xdr:from>
    <xdr:to>
      <xdr:col>4</xdr:col>
      <xdr:colOff>1457325</xdr:colOff>
      <xdr:row>4</xdr:row>
      <xdr:rowOff>59355</xdr:rowOff>
    </xdr:to>
    <xdr:pic>
      <xdr:nvPicPr>
        <xdr:cNvPr id="3" name="Imagen 2" descr="https://incufidez.zacatecas.gob.mx/wp-content/uploads/2019/02/LOGO-NUEVO.png">
          <a:extLst>
            <a:ext uri="{FF2B5EF4-FFF2-40B4-BE49-F238E27FC236}">
              <a16:creationId xmlns:a16="http://schemas.microsoft.com/office/drawing/2014/main" id="{80057322-D7FE-4D5D-930E-2CC35595C185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54115" y="142875"/>
          <a:ext cx="2312670" cy="64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375439</xdr:colOff>
      <xdr:row>13</xdr:row>
      <xdr:rowOff>78873</xdr:rowOff>
    </xdr:from>
    <xdr:ext cx="4545027" cy="1031629"/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75CDB8ED-6EEA-464F-B03D-BACC9019B353}"/>
            </a:ext>
          </a:extLst>
        </xdr:cNvPr>
        <xdr:cNvSpPr/>
      </xdr:nvSpPr>
      <xdr:spPr>
        <a:xfrm>
          <a:off x="2135659" y="3058293"/>
          <a:ext cx="4545027" cy="1031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6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" NO</a:t>
          </a:r>
          <a:r>
            <a:rPr lang="es-ES" sz="60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APLICA "</a:t>
          </a:r>
          <a:endParaRPr lang="es-ES" sz="60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200028</xdr:colOff>
      <xdr:row>0</xdr:row>
      <xdr:rowOff>104775</xdr:rowOff>
    </xdr:from>
    <xdr:to>
      <xdr:col>0</xdr:col>
      <xdr:colOff>2733676</xdr:colOff>
      <xdr:row>4</xdr:row>
      <xdr:rowOff>81825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6376342-C001-4E37-BA3B-39280CA929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0028" y="104775"/>
          <a:ext cx="2533648" cy="708570"/>
        </a:xfrm>
        <a:prstGeom prst="rect">
          <a:avLst/>
        </a:prstGeom>
      </xdr:spPr>
    </xdr:pic>
    <xdr:clientData/>
  </xdr:twoCellAnchor>
  <xdr:twoCellAnchor editAs="oneCell">
    <xdr:from>
      <xdr:col>1</xdr:col>
      <xdr:colOff>2114550</xdr:colOff>
      <xdr:row>0</xdr:row>
      <xdr:rowOff>114300</xdr:rowOff>
    </xdr:from>
    <xdr:to>
      <xdr:col>2</xdr:col>
      <xdr:colOff>2217300</xdr:colOff>
      <xdr:row>4</xdr:row>
      <xdr:rowOff>91350</xdr:rowOff>
    </xdr:to>
    <xdr:pic>
      <xdr:nvPicPr>
        <xdr:cNvPr id="3" name="Imagen 2" descr="https://incufidez.zacatecas.gob.mx/wp-content/uploads/2019/02/LOGO-NUEVO.png">
          <a:extLst>
            <a:ext uri="{FF2B5EF4-FFF2-40B4-BE49-F238E27FC236}">
              <a16:creationId xmlns:a16="http://schemas.microsoft.com/office/drawing/2014/main" id="{3BCF70A4-B99A-4DAE-8618-9069175929A6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75070" y="114300"/>
          <a:ext cx="2548770" cy="7085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2204242</xdr:colOff>
      <xdr:row>13</xdr:row>
      <xdr:rowOff>240798</xdr:rowOff>
    </xdr:from>
    <xdr:ext cx="4545027" cy="1031629"/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DA3D5EA7-D0A7-4FCB-AF2A-CADDEA9170FD}"/>
            </a:ext>
          </a:extLst>
        </xdr:cNvPr>
        <xdr:cNvSpPr/>
      </xdr:nvSpPr>
      <xdr:spPr>
        <a:xfrm>
          <a:off x="2204242" y="3189738"/>
          <a:ext cx="4545027" cy="1031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6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"</a:t>
          </a:r>
          <a:r>
            <a:rPr lang="es-ES" sz="60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NO APLICA "</a:t>
          </a:r>
          <a:endParaRPr lang="es-ES" sz="60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200026</xdr:colOff>
      <xdr:row>0</xdr:row>
      <xdr:rowOff>114301</xdr:rowOff>
    </xdr:from>
    <xdr:to>
      <xdr:col>2</xdr:col>
      <xdr:colOff>2505075</xdr:colOff>
      <xdr:row>4</xdr:row>
      <xdr:rowOff>72301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6795FA3-5EBD-47B4-96C6-1924BAB182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0046" y="114301"/>
          <a:ext cx="2533649" cy="689520"/>
        </a:xfrm>
        <a:prstGeom prst="rect">
          <a:avLst/>
        </a:prstGeom>
      </xdr:spPr>
    </xdr:pic>
    <xdr:clientData/>
  </xdr:twoCellAnchor>
  <xdr:twoCellAnchor editAs="oneCell">
    <xdr:from>
      <xdr:col>5</xdr:col>
      <xdr:colOff>866775</xdr:colOff>
      <xdr:row>0</xdr:row>
      <xdr:rowOff>104775</xdr:rowOff>
    </xdr:from>
    <xdr:to>
      <xdr:col>8</xdr:col>
      <xdr:colOff>757875</xdr:colOff>
      <xdr:row>4</xdr:row>
      <xdr:rowOff>62775</xdr:rowOff>
    </xdr:to>
    <xdr:pic>
      <xdr:nvPicPr>
        <xdr:cNvPr id="3" name="Imagen 2" descr="https://incufidez.zacatecas.gob.mx/wp-content/uploads/2019/02/LOGO-NUEVO.png">
          <a:extLst>
            <a:ext uri="{FF2B5EF4-FFF2-40B4-BE49-F238E27FC236}">
              <a16:creationId xmlns:a16="http://schemas.microsoft.com/office/drawing/2014/main" id="{F78E02FB-7F4A-4665-A1E6-01FA87D4EA27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57975" y="104775"/>
          <a:ext cx="2588580" cy="6895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152402</xdr:colOff>
      <xdr:row>0</xdr:row>
      <xdr:rowOff>152400</xdr:rowOff>
    </xdr:from>
    <xdr:to>
      <xdr:col>2</xdr:col>
      <xdr:colOff>2457450</xdr:colOff>
      <xdr:row>4</xdr:row>
      <xdr:rowOff>110400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91443B9-7EF6-4811-BD70-782B858210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2422" y="152400"/>
          <a:ext cx="2533648" cy="689520"/>
        </a:xfrm>
        <a:prstGeom prst="rect">
          <a:avLst/>
        </a:prstGeom>
      </xdr:spPr>
    </xdr:pic>
    <xdr:clientData/>
  </xdr:twoCellAnchor>
  <xdr:twoCellAnchor editAs="oneCell">
    <xdr:from>
      <xdr:col>6</xdr:col>
      <xdr:colOff>47625</xdr:colOff>
      <xdr:row>0</xdr:row>
      <xdr:rowOff>161925</xdr:rowOff>
    </xdr:from>
    <xdr:to>
      <xdr:col>8</xdr:col>
      <xdr:colOff>815025</xdr:colOff>
      <xdr:row>4</xdr:row>
      <xdr:rowOff>119925</xdr:rowOff>
    </xdr:to>
    <xdr:pic>
      <xdr:nvPicPr>
        <xdr:cNvPr id="3" name="Imagen 2" descr="https://incufidez.zacatecas.gob.mx/wp-content/uploads/2019/02/LOGO-NUEVO.png">
          <a:extLst>
            <a:ext uri="{FF2B5EF4-FFF2-40B4-BE49-F238E27FC236}">
              <a16:creationId xmlns:a16="http://schemas.microsoft.com/office/drawing/2014/main" id="{393C92D8-B2D5-4854-B69F-3F297CF1D35F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7985" y="161925"/>
          <a:ext cx="2565720" cy="6895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123826</xdr:colOff>
      <xdr:row>0</xdr:row>
      <xdr:rowOff>171450</xdr:rowOff>
    </xdr:from>
    <xdr:to>
      <xdr:col>2</xdr:col>
      <xdr:colOff>2514600</xdr:colOff>
      <xdr:row>4</xdr:row>
      <xdr:rowOff>129450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C07365-352A-4197-B203-D492A42236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9086" y="171450"/>
          <a:ext cx="2527934" cy="689520"/>
        </a:xfrm>
        <a:prstGeom prst="rect">
          <a:avLst/>
        </a:prstGeom>
      </xdr:spPr>
    </xdr:pic>
    <xdr:clientData/>
  </xdr:twoCellAnchor>
  <xdr:twoCellAnchor editAs="oneCell">
    <xdr:from>
      <xdr:col>6</xdr:col>
      <xdr:colOff>85725</xdr:colOff>
      <xdr:row>1</xdr:row>
      <xdr:rowOff>0</xdr:rowOff>
    </xdr:from>
    <xdr:to>
      <xdr:col>8</xdr:col>
      <xdr:colOff>853125</xdr:colOff>
      <xdr:row>4</xdr:row>
      <xdr:rowOff>148500</xdr:rowOff>
    </xdr:to>
    <xdr:pic>
      <xdr:nvPicPr>
        <xdr:cNvPr id="3" name="Imagen 2" descr="https://incufidez.zacatecas.gob.mx/wp-content/uploads/2019/02/LOGO-NUEVO.png">
          <a:extLst>
            <a:ext uri="{FF2B5EF4-FFF2-40B4-BE49-F238E27FC236}">
              <a16:creationId xmlns:a16="http://schemas.microsoft.com/office/drawing/2014/main" id="{22F0231D-A106-452F-9FB5-060D767D9A06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2685" y="182880"/>
          <a:ext cx="2565720" cy="6971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247653</xdr:colOff>
      <xdr:row>0</xdr:row>
      <xdr:rowOff>180976</xdr:rowOff>
    </xdr:from>
    <xdr:to>
      <xdr:col>2</xdr:col>
      <xdr:colOff>2466975</xdr:colOff>
      <xdr:row>4</xdr:row>
      <xdr:rowOff>138976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05A9FE7-376E-4052-B6F0-8FE47F9970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5293" y="180976"/>
          <a:ext cx="2531742" cy="689520"/>
        </a:xfrm>
        <a:prstGeom prst="rect">
          <a:avLst/>
        </a:prstGeom>
      </xdr:spPr>
    </xdr:pic>
    <xdr:clientData/>
  </xdr:twoCellAnchor>
  <xdr:twoCellAnchor editAs="oneCell">
    <xdr:from>
      <xdr:col>5</xdr:col>
      <xdr:colOff>628650</xdr:colOff>
      <xdr:row>1</xdr:row>
      <xdr:rowOff>9525</xdr:rowOff>
    </xdr:from>
    <xdr:to>
      <xdr:col>8</xdr:col>
      <xdr:colOff>605475</xdr:colOff>
      <xdr:row>4</xdr:row>
      <xdr:rowOff>158025</xdr:rowOff>
    </xdr:to>
    <xdr:pic>
      <xdr:nvPicPr>
        <xdr:cNvPr id="3" name="Imagen 2" descr="https://incufidez.zacatecas.gob.mx/wp-content/uploads/2019/02/LOGO-NUEVO.png">
          <a:extLst>
            <a:ext uri="{FF2B5EF4-FFF2-40B4-BE49-F238E27FC236}">
              <a16:creationId xmlns:a16="http://schemas.microsoft.com/office/drawing/2014/main" id="{2A6E7387-D96F-4B59-A4CB-80B4293C33C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7990" y="192405"/>
          <a:ext cx="2582865" cy="6971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238127</xdr:colOff>
      <xdr:row>1</xdr:row>
      <xdr:rowOff>0</xdr:rowOff>
    </xdr:from>
    <xdr:to>
      <xdr:col>2</xdr:col>
      <xdr:colOff>2457450</xdr:colOff>
      <xdr:row>4</xdr:row>
      <xdr:rowOff>171360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6B50202-19A9-41C4-A07C-6AF4E8B3EE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5767" y="228600"/>
          <a:ext cx="2531743" cy="720000"/>
        </a:xfrm>
        <a:prstGeom prst="rect">
          <a:avLst/>
        </a:prstGeom>
      </xdr:spPr>
    </xdr:pic>
    <xdr:clientData/>
  </xdr:twoCellAnchor>
  <xdr:twoCellAnchor editAs="oneCell">
    <xdr:from>
      <xdr:col>5</xdr:col>
      <xdr:colOff>590550</xdr:colOff>
      <xdr:row>1</xdr:row>
      <xdr:rowOff>47625</xdr:rowOff>
    </xdr:from>
    <xdr:to>
      <xdr:col>8</xdr:col>
      <xdr:colOff>567375</xdr:colOff>
      <xdr:row>5</xdr:row>
      <xdr:rowOff>36105</xdr:rowOff>
    </xdr:to>
    <xdr:pic>
      <xdr:nvPicPr>
        <xdr:cNvPr id="3" name="Imagen 2" descr="https://incufidez.zacatecas.gob.mx/wp-content/uploads/2019/02/LOGO-NUEVO.png">
          <a:extLst>
            <a:ext uri="{FF2B5EF4-FFF2-40B4-BE49-F238E27FC236}">
              <a16:creationId xmlns:a16="http://schemas.microsoft.com/office/drawing/2014/main" id="{0E7FB27C-1C53-4124-A247-D3CE13C89A97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9890" y="276225"/>
          <a:ext cx="2582865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19051</xdr:colOff>
      <xdr:row>1</xdr:row>
      <xdr:rowOff>85726</xdr:rowOff>
    </xdr:from>
    <xdr:to>
      <xdr:col>2</xdr:col>
      <xdr:colOff>2552700</xdr:colOff>
      <xdr:row>5</xdr:row>
      <xdr:rowOff>74206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7416B01-4E90-4C9D-AEE3-1EC1B62A25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9111" y="314326"/>
          <a:ext cx="2533649" cy="720000"/>
        </a:xfrm>
        <a:prstGeom prst="rect">
          <a:avLst/>
        </a:prstGeom>
      </xdr:spPr>
    </xdr:pic>
    <xdr:clientData/>
  </xdr:twoCellAnchor>
  <xdr:twoCellAnchor editAs="oneCell">
    <xdr:from>
      <xdr:col>6</xdr:col>
      <xdr:colOff>171450</xdr:colOff>
      <xdr:row>1</xdr:row>
      <xdr:rowOff>66675</xdr:rowOff>
    </xdr:from>
    <xdr:to>
      <xdr:col>8</xdr:col>
      <xdr:colOff>714375</xdr:colOff>
      <xdr:row>5</xdr:row>
      <xdr:rowOff>55155</xdr:rowOff>
    </xdr:to>
    <xdr:pic>
      <xdr:nvPicPr>
        <xdr:cNvPr id="3" name="Imagen 2" descr="https://incufidez.zacatecas.gob.mx/wp-content/uploads/2019/02/LOGO-NUEVO.png">
          <a:extLst>
            <a:ext uri="{FF2B5EF4-FFF2-40B4-BE49-F238E27FC236}">
              <a16:creationId xmlns:a16="http://schemas.microsoft.com/office/drawing/2014/main" id="{1F592E40-B679-438F-937C-AB8CE4CCCB12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89470" y="295275"/>
          <a:ext cx="2280285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28577</xdr:colOff>
      <xdr:row>1</xdr:row>
      <xdr:rowOff>0</xdr:rowOff>
    </xdr:from>
    <xdr:to>
      <xdr:col>2</xdr:col>
      <xdr:colOff>2552700</xdr:colOff>
      <xdr:row>4</xdr:row>
      <xdr:rowOff>148500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2BBE560-4EE3-4070-8FB8-A4046A30C9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7677" y="182880"/>
          <a:ext cx="2524123" cy="697140"/>
        </a:xfrm>
        <a:prstGeom prst="rect">
          <a:avLst/>
        </a:prstGeom>
      </xdr:spPr>
    </xdr:pic>
    <xdr:clientData/>
  </xdr:twoCellAnchor>
  <xdr:twoCellAnchor editAs="oneCell">
    <xdr:from>
      <xdr:col>5</xdr:col>
      <xdr:colOff>704850</xdr:colOff>
      <xdr:row>1</xdr:row>
      <xdr:rowOff>0</xdr:rowOff>
    </xdr:from>
    <xdr:to>
      <xdr:col>8</xdr:col>
      <xdr:colOff>681675</xdr:colOff>
      <xdr:row>4</xdr:row>
      <xdr:rowOff>148500</xdr:rowOff>
    </xdr:to>
    <xdr:pic>
      <xdr:nvPicPr>
        <xdr:cNvPr id="3" name="Imagen 2" descr="https://incufidez.zacatecas.gob.mx/wp-content/uploads/2019/02/LOGO-NUEVO.png">
          <a:extLst>
            <a:ext uri="{FF2B5EF4-FFF2-40B4-BE49-F238E27FC236}">
              <a16:creationId xmlns:a16="http://schemas.microsoft.com/office/drawing/2014/main" id="{0FD0DD48-6C8B-4AC8-A925-F5B3122063ED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8970" y="182880"/>
          <a:ext cx="2582865" cy="6971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266701</xdr:colOff>
      <xdr:row>1</xdr:row>
      <xdr:rowOff>76201</xdr:rowOff>
    </xdr:from>
    <xdr:to>
      <xdr:col>2</xdr:col>
      <xdr:colOff>2295524</xdr:colOff>
      <xdr:row>5</xdr:row>
      <xdr:rowOff>64681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1ABB953-975C-4452-9000-A1F78CD958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34341" y="304801"/>
          <a:ext cx="2554603" cy="720000"/>
        </a:xfrm>
        <a:prstGeom prst="rect">
          <a:avLst/>
        </a:prstGeom>
      </xdr:spPr>
    </xdr:pic>
    <xdr:clientData/>
  </xdr:twoCellAnchor>
  <xdr:twoCellAnchor editAs="oneCell">
    <xdr:from>
      <xdr:col>5</xdr:col>
      <xdr:colOff>552450</xdr:colOff>
      <xdr:row>1</xdr:row>
      <xdr:rowOff>85725</xdr:rowOff>
    </xdr:from>
    <xdr:to>
      <xdr:col>8</xdr:col>
      <xdr:colOff>529275</xdr:colOff>
      <xdr:row>5</xdr:row>
      <xdr:rowOff>74205</xdr:rowOff>
    </xdr:to>
    <xdr:pic>
      <xdr:nvPicPr>
        <xdr:cNvPr id="3" name="Imagen 2" descr="https://incufidez.zacatecas.gob.mx/wp-content/uploads/2019/02/LOGO-NUEVO.png">
          <a:extLst>
            <a:ext uri="{FF2B5EF4-FFF2-40B4-BE49-F238E27FC236}">
              <a16:creationId xmlns:a16="http://schemas.microsoft.com/office/drawing/2014/main" id="{63E4B0A6-6306-4506-B0C8-9624BB63D5BB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15150" y="314325"/>
          <a:ext cx="2582865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esktop/respaldo%20ars/escritorio/Pag%20Web/documentos/Cuenta%20Publica/CUENTA%20PUBLICA%202020/CUENTA%20PUBLICA%202020%20EXCEL/II%20Inf%20Presupuestal%20CP%202020/E.A.P.E.%20%20CP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.ADMVA. (1)"/>
      <sheetName val="CLAS.ADMVA."/>
      <sheetName val="CTG"/>
      <sheetName val="COGC.C"/>
      <sheetName val="COG C.C.(2)"/>
      <sheetName val="COG C.C. (3)"/>
      <sheetName val="CFG"/>
      <sheetName val="FTE."/>
      <sheetName val="End Neto"/>
      <sheetName val="Int"/>
    </sheetNames>
    <sheetDataSet>
      <sheetData sheetId="0"/>
      <sheetData sheetId="1"/>
      <sheetData sheetId="2"/>
      <sheetData sheetId="3">
        <row r="38">
          <cell r="D38">
            <v>108713666</v>
          </cell>
          <cell r="E38">
            <v>-32764266</v>
          </cell>
          <cell r="F38">
            <v>75949401</v>
          </cell>
          <cell r="G38">
            <v>75320818</v>
          </cell>
          <cell r="H38">
            <v>69868190</v>
          </cell>
          <cell r="I38">
            <v>628583</v>
          </cell>
        </row>
      </sheetData>
      <sheetData sheetId="4">
        <row r="35">
          <cell r="D35">
            <v>37226765</v>
          </cell>
          <cell r="E35">
            <v>18943160</v>
          </cell>
          <cell r="F35">
            <v>56169924</v>
          </cell>
          <cell r="G35">
            <v>55809860</v>
          </cell>
          <cell r="H35">
            <v>52708756</v>
          </cell>
          <cell r="I35">
            <v>360064</v>
          </cell>
        </row>
      </sheetData>
      <sheetData sheetId="5"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4"/>
  <sheetViews>
    <sheetView zoomScale="90" zoomScaleNormal="90" zoomScaleSheetLayoutView="100" workbookViewId="0">
      <selection activeCell="A23" sqref="A23:I23"/>
    </sheetView>
  </sheetViews>
  <sheetFormatPr baseColWidth="10" defaultColWidth="11.44140625" defaultRowHeight="10.199999999999999" x14ac:dyDescent="0.2"/>
  <cols>
    <col min="1" max="2" width="3.6640625" style="1" customWidth="1"/>
    <col min="3" max="3" width="46.44140625" style="1" customWidth="1"/>
    <col min="4" max="9" width="15.6640625" style="1" customWidth="1"/>
    <col min="10" max="10" width="11.44140625" style="1"/>
    <col min="11" max="11" width="11.6640625" style="1" bestFit="1" customWidth="1"/>
    <col min="12" max="16384" width="11.44140625" style="1"/>
  </cols>
  <sheetData>
    <row r="1" spans="1:11" ht="15" customHeight="1" x14ac:dyDescent="0.2">
      <c r="A1" s="65" t="s">
        <v>36</v>
      </c>
      <c r="B1" s="65"/>
      <c r="C1" s="65"/>
      <c r="D1" s="65"/>
      <c r="E1" s="65"/>
      <c r="F1" s="65"/>
      <c r="G1" s="65"/>
      <c r="H1" s="65"/>
      <c r="I1" s="65"/>
    </row>
    <row r="2" spans="1:11" ht="15" customHeight="1" x14ac:dyDescent="0.2">
      <c r="A2" s="65" t="s">
        <v>43</v>
      </c>
      <c r="B2" s="65"/>
      <c r="C2" s="65"/>
      <c r="D2" s="65"/>
      <c r="E2" s="65"/>
      <c r="F2" s="65"/>
      <c r="G2" s="65"/>
      <c r="H2" s="65"/>
      <c r="I2" s="65"/>
    </row>
    <row r="3" spans="1:11" ht="15" customHeight="1" x14ac:dyDescent="0.2">
      <c r="A3" s="65" t="s">
        <v>0</v>
      </c>
      <c r="B3" s="65"/>
      <c r="C3" s="65"/>
      <c r="D3" s="65"/>
      <c r="E3" s="65"/>
      <c r="F3" s="65"/>
      <c r="G3" s="65"/>
      <c r="H3" s="65"/>
      <c r="I3" s="65"/>
    </row>
    <row r="4" spans="1:11" s="2" customFormat="1" ht="15" customHeight="1" x14ac:dyDescent="0.2">
      <c r="A4" s="65" t="s">
        <v>44</v>
      </c>
      <c r="B4" s="65"/>
      <c r="C4" s="65"/>
      <c r="D4" s="65"/>
      <c r="E4" s="65"/>
      <c r="F4" s="65"/>
      <c r="G4" s="65"/>
      <c r="H4" s="65"/>
      <c r="I4" s="65"/>
    </row>
    <row r="5" spans="1:11" s="2" customFormat="1" x14ac:dyDescent="0.2">
      <c r="A5" s="11"/>
      <c r="B5" s="11"/>
      <c r="C5" s="11"/>
      <c r="D5" s="11"/>
      <c r="E5" s="11"/>
      <c r="F5" s="11"/>
      <c r="G5" s="11"/>
      <c r="H5" s="11"/>
      <c r="I5" s="11"/>
    </row>
    <row r="6" spans="1:11" ht="12" customHeight="1" x14ac:dyDescent="0.2">
      <c r="A6" s="76" t="s">
        <v>1</v>
      </c>
      <c r="B6" s="76"/>
      <c r="C6" s="76"/>
      <c r="D6" s="76" t="s">
        <v>2</v>
      </c>
      <c r="E6" s="76"/>
      <c r="F6" s="76"/>
      <c r="G6" s="76"/>
      <c r="H6" s="76"/>
      <c r="I6" s="74" t="s">
        <v>3</v>
      </c>
    </row>
    <row r="7" spans="1:11" ht="20.399999999999999" x14ac:dyDescent="0.2">
      <c r="A7" s="79"/>
      <c r="B7" s="79"/>
      <c r="C7" s="79"/>
      <c r="D7" s="12" t="s">
        <v>4</v>
      </c>
      <c r="E7" s="13" t="s">
        <v>5</v>
      </c>
      <c r="F7" s="12" t="s">
        <v>6</v>
      </c>
      <c r="G7" s="12" t="s">
        <v>7</v>
      </c>
      <c r="H7" s="12" t="s">
        <v>8</v>
      </c>
      <c r="I7" s="75"/>
    </row>
    <row r="8" spans="1:11" ht="12" customHeight="1" x14ac:dyDescent="0.2">
      <c r="A8" s="79"/>
      <c r="B8" s="79"/>
      <c r="C8" s="79"/>
      <c r="D8" s="12" t="s">
        <v>9</v>
      </c>
      <c r="E8" s="12" t="s">
        <v>10</v>
      </c>
      <c r="F8" s="12" t="s">
        <v>11</v>
      </c>
      <c r="G8" s="12" t="s">
        <v>12</v>
      </c>
      <c r="H8" s="12" t="s">
        <v>13</v>
      </c>
      <c r="I8" s="12" t="s">
        <v>14</v>
      </c>
    </row>
    <row r="9" spans="1:11" ht="12" customHeight="1" x14ac:dyDescent="0.2">
      <c r="A9" s="14"/>
      <c r="B9" s="15"/>
      <c r="C9" s="16"/>
      <c r="D9" s="17"/>
      <c r="E9" s="18"/>
      <c r="F9" s="18"/>
      <c r="G9" s="18"/>
      <c r="H9" s="18"/>
      <c r="I9" s="18"/>
      <c r="K9" s="3"/>
    </row>
    <row r="10" spans="1:11" ht="20.25" customHeight="1" x14ac:dyDescent="0.2">
      <c r="A10" s="67" t="s">
        <v>15</v>
      </c>
      <c r="B10" s="68"/>
      <c r="C10" s="69"/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K10" s="3"/>
    </row>
    <row r="11" spans="1:11" ht="20.25" customHeight="1" x14ac:dyDescent="0.2">
      <c r="A11" s="67" t="s">
        <v>16</v>
      </c>
      <c r="B11" s="68"/>
      <c r="C11" s="69"/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K11" s="3"/>
    </row>
    <row r="12" spans="1:11" ht="20.25" customHeight="1" x14ac:dyDescent="0.2">
      <c r="A12" s="67" t="s">
        <v>17</v>
      </c>
      <c r="B12" s="68"/>
      <c r="C12" s="69"/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K12" s="3"/>
    </row>
    <row r="13" spans="1:11" ht="20.25" customHeight="1" x14ac:dyDescent="0.2">
      <c r="A13" s="67" t="s">
        <v>18</v>
      </c>
      <c r="B13" s="68"/>
      <c r="C13" s="69"/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K13" s="3"/>
    </row>
    <row r="14" spans="1:11" ht="20.25" customHeight="1" x14ac:dyDescent="0.2">
      <c r="A14" s="67" t="s">
        <v>19</v>
      </c>
      <c r="B14" s="68"/>
      <c r="C14" s="69"/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K14" s="3"/>
    </row>
    <row r="15" spans="1:11" ht="20.25" customHeight="1" x14ac:dyDescent="0.2">
      <c r="A15" s="67" t="s">
        <v>20</v>
      </c>
      <c r="B15" s="68"/>
      <c r="C15" s="69"/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K15" s="3"/>
    </row>
    <row r="16" spans="1:11" ht="28.5" customHeight="1" x14ac:dyDescent="0.2">
      <c r="A16" s="66" t="s">
        <v>26</v>
      </c>
      <c r="B16" s="60"/>
      <c r="C16" s="61"/>
      <c r="D16" s="19">
        <v>31182849</v>
      </c>
      <c r="E16" s="57">
        <v>-21233881</v>
      </c>
      <c r="F16" s="19">
        <v>9948967</v>
      </c>
      <c r="G16" s="19">
        <v>9948135</v>
      </c>
      <c r="H16" s="19">
        <v>9798135</v>
      </c>
      <c r="I16" s="57">
        <f>H16-D16</f>
        <v>-21384714</v>
      </c>
      <c r="K16" s="3"/>
    </row>
    <row r="17" spans="1:11" ht="42.75" customHeight="1" x14ac:dyDescent="0.2">
      <c r="A17" s="66" t="s">
        <v>27</v>
      </c>
      <c r="B17" s="60"/>
      <c r="C17" s="61"/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K17" s="3"/>
    </row>
    <row r="18" spans="1:11" ht="35.25" customHeight="1" x14ac:dyDescent="0.2">
      <c r="A18" s="66" t="s">
        <v>33</v>
      </c>
      <c r="B18" s="60"/>
      <c r="C18" s="61"/>
      <c r="D18" s="19">
        <v>114757582</v>
      </c>
      <c r="E18" s="19">
        <v>7412776</v>
      </c>
      <c r="F18" s="19">
        <v>122170358</v>
      </c>
      <c r="G18" s="19">
        <v>122170358</v>
      </c>
      <c r="H18" s="19">
        <v>115061834</v>
      </c>
      <c r="I18" s="19">
        <f>H18-D18</f>
        <v>304252</v>
      </c>
      <c r="K18" s="3"/>
    </row>
    <row r="19" spans="1:11" ht="24" customHeight="1" x14ac:dyDescent="0.2">
      <c r="A19" s="67" t="s">
        <v>21</v>
      </c>
      <c r="B19" s="68"/>
      <c r="C19" s="69"/>
      <c r="D19" s="19">
        <v>0</v>
      </c>
      <c r="E19" s="19">
        <v>0</v>
      </c>
      <c r="F19" s="19">
        <v>0</v>
      </c>
      <c r="G19" s="19">
        <v>832</v>
      </c>
      <c r="H19" s="19">
        <v>832</v>
      </c>
      <c r="I19" s="57">
        <f>D19-H19</f>
        <v>-832</v>
      </c>
      <c r="K19" s="3"/>
    </row>
    <row r="20" spans="1:11" ht="33.75" customHeight="1" x14ac:dyDescent="0.2">
      <c r="A20" s="20"/>
      <c r="B20" s="21"/>
      <c r="C20" s="22"/>
      <c r="D20" s="23"/>
      <c r="E20" s="24"/>
      <c r="F20" s="24"/>
      <c r="G20" s="24"/>
      <c r="H20" s="24"/>
      <c r="I20" s="25"/>
      <c r="K20" s="3"/>
    </row>
    <row r="21" spans="1:11" ht="12" customHeight="1" x14ac:dyDescent="0.2">
      <c r="A21" s="26"/>
      <c r="B21" s="27"/>
      <c r="C21" s="28" t="s">
        <v>22</v>
      </c>
      <c r="D21" s="29">
        <f>SUM(D10+D11+D12+D13+D14+D15+D16+D17+D18+D19)</f>
        <v>145940431</v>
      </c>
      <c r="E21" s="58">
        <f>SUM(E10+E11+E12+E13+E14+E15+E16+E17+E18+E19)</f>
        <v>-13821105</v>
      </c>
      <c r="F21" s="29">
        <f>SUM(F10+F11+F12+F13+F14+F15+F16+F17+F18+F19)</f>
        <v>132119325</v>
      </c>
      <c r="G21" s="29">
        <f>SUM(G10+G11+G12+G13+G14+G15+G16+G17+G18+G19)</f>
        <v>132119325</v>
      </c>
      <c r="H21" s="29">
        <f>SUM(H10+H11+H12+H13+H14+H15+H16+H17+H18+H19)</f>
        <v>124860801</v>
      </c>
      <c r="I21" s="70">
        <f>I16+I18+I19</f>
        <v>-21081294</v>
      </c>
      <c r="K21" s="3"/>
    </row>
    <row r="22" spans="1:11" ht="12" customHeight="1" x14ac:dyDescent="0.2">
      <c r="A22" s="30"/>
      <c r="B22" s="30"/>
      <c r="C22" s="30"/>
      <c r="D22" s="31"/>
      <c r="E22" s="31"/>
      <c r="F22" s="31"/>
      <c r="G22" s="72" t="s">
        <v>35</v>
      </c>
      <c r="H22" s="73"/>
      <c r="I22" s="71"/>
      <c r="K22" s="3"/>
    </row>
    <row r="23" spans="1:11" x14ac:dyDescent="0.2">
      <c r="A23" s="77"/>
      <c r="B23" s="78"/>
      <c r="C23" s="78"/>
      <c r="D23" s="78"/>
      <c r="E23" s="78"/>
      <c r="F23" s="78"/>
      <c r="G23" s="78"/>
      <c r="H23" s="78"/>
      <c r="I23" s="78"/>
    </row>
    <row r="24" spans="1:11" ht="6" customHeight="1" x14ac:dyDescent="0.2">
      <c r="A24" s="32"/>
      <c r="B24" s="33"/>
      <c r="C24" s="33"/>
      <c r="D24" s="33"/>
      <c r="E24" s="33"/>
      <c r="F24" s="33"/>
      <c r="G24" s="33"/>
      <c r="H24" s="33"/>
      <c r="I24" s="34"/>
    </row>
    <row r="25" spans="1:11" x14ac:dyDescent="0.2">
      <c r="A25" s="35"/>
      <c r="B25" s="36"/>
      <c r="C25" s="36"/>
      <c r="D25" s="36"/>
      <c r="E25" s="36"/>
      <c r="F25" s="36"/>
      <c r="G25" s="36"/>
      <c r="H25" s="36"/>
      <c r="I25" s="37" t="s">
        <v>25</v>
      </c>
    </row>
    <row r="26" spans="1:11" x14ac:dyDescent="0.2">
      <c r="A26" s="38"/>
      <c r="B26" s="38"/>
      <c r="C26" s="38"/>
      <c r="D26" s="38"/>
      <c r="E26" s="38"/>
      <c r="F26" s="38"/>
      <c r="G26" s="38"/>
      <c r="H26" s="38"/>
      <c r="I26" s="38"/>
    </row>
    <row r="27" spans="1:11" ht="12" customHeight="1" x14ac:dyDescent="0.2">
      <c r="A27" s="39"/>
      <c r="B27" s="39"/>
      <c r="C27" s="39"/>
      <c r="D27" s="40"/>
      <c r="E27" s="40"/>
      <c r="F27" s="40"/>
      <c r="G27" s="40"/>
      <c r="H27" s="40"/>
      <c r="I27" s="40"/>
      <c r="J27" s="10"/>
      <c r="K27" s="3"/>
    </row>
    <row r="28" spans="1:11" ht="15" customHeight="1" x14ac:dyDescent="0.2">
      <c r="A28" s="65" t="s">
        <v>36</v>
      </c>
      <c r="B28" s="65"/>
      <c r="C28" s="65"/>
      <c r="D28" s="65"/>
      <c r="E28" s="65"/>
      <c r="F28" s="65"/>
      <c r="G28" s="65"/>
      <c r="H28" s="65"/>
      <c r="I28" s="65"/>
      <c r="J28" s="10"/>
    </row>
    <row r="29" spans="1:11" ht="15" customHeight="1" x14ac:dyDescent="0.2">
      <c r="A29" s="65" t="s">
        <v>43</v>
      </c>
      <c r="B29" s="65"/>
      <c r="C29" s="65"/>
      <c r="D29" s="65"/>
      <c r="E29" s="65"/>
      <c r="F29" s="65"/>
      <c r="G29" s="65"/>
      <c r="H29" s="65"/>
      <c r="I29" s="65"/>
      <c r="J29" s="10"/>
    </row>
    <row r="30" spans="1:11" ht="15" customHeight="1" x14ac:dyDescent="0.2">
      <c r="A30" s="65" t="s">
        <v>0</v>
      </c>
      <c r="B30" s="65"/>
      <c r="C30" s="65"/>
      <c r="D30" s="65"/>
      <c r="E30" s="65"/>
      <c r="F30" s="65"/>
      <c r="G30" s="65"/>
      <c r="H30" s="65"/>
      <c r="I30" s="65"/>
      <c r="J30" s="10"/>
    </row>
    <row r="31" spans="1:11" s="2" customFormat="1" ht="15" customHeight="1" x14ac:dyDescent="0.2">
      <c r="A31" s="65" t="s">
        <v>45</v>
      </c>
      <c r="B31" s="65"/>
      <c r="C31" s="65"/>
      <c r="D31" s="65"/>
      <c r="E31" s="65"/>
      <c r="F31" s="65"/>
      <c r="G31" s="65"/>
      <c r="H31" s="65"/>
      <c r="I31" s="65"/>
      <c r="J31" s="5"/>
    </row>
    <row r="32" spans="1:11" s="2" customFormat="1" x14ac:dyDescent="0.2">
      <c r="A32" s="11"/>
      <c r="B32" s="11"/>
      <c r="C32" s="11"/>
      <c r="D32" s="11"/>
      <c r="E32" s="11"/>
      <c r="F32" s="11"/>
      <c r="G32" s="11"/>
      <c r="H32" s="11"/>
      <c r="I32" s="11"/>
      <c r="J32" s="5"/>
    </row>
    <row r="33" spans="1:12" ht="12" customHeight="1" x14ac:dyDescent="0.2">
      <c r="A33" s="74" t="s">
        <v>23</v>
      </c>
      <c r="B33" s="74"/>
      <c r="C33" s="74"/>
      <c r="D33" s="76" t="s">
        <v>2</v>
      </c>
      <c r="E33" s="76"/>
      <c r="F33" s="76"/>
      <c r="G33" s="76"/>
      <c r="H33" s="76"/>
      <c r="I33" s="74" t="s">
        <v>3</v>
      </c>
      <c r="K33" s="3"/>
    </row>
    <row r="34" spans="1:12" ht="20.399999999999999" x14ac:dyDescent="0.2">
      <c r="A34" s="75"/>
      <c r="B34" s="75"/>
      <c r="C34" s="75"/>
      <c r="D34" s="12" t="s">
        <v>4</v>
      </c>
      <c r="E34" s="13" t="s">
        <v>5</v>
      </c>
      <c r="F34" s="12" t="s">
        <v>6</v>
      </c>
      <c r="G34" s="12" t="s">
        <v>7</v>
      </c>
      <c r="H34" s="12" t="s">
        <v>8</v>
      </c>
      <c r="I34" s="75"/>
      <c r="K34" s="3"/>
    </row>
    <row r="35" spans="1:12" ht="12" customHeight="1" x14ac:dyDescent="0.2">
      <c r="A35" s="75"/>
      <c r="B35" s="75"/>
      <c r="C35" s="75"/>
      <c r="D35" s="12" t="s">
        <v>9</v>
      </c>
      <c r="E35" s="12" t="s">
        <v>10</v>
      </c>
      <c r="F35" s="12" t="s">
        <v>11</v>
      </c>
      <c r="G35" s="12" t="s">
        <v>12</v>
      </c>
      <c r="H35" s="12" t="s">
        <v>13</v>
      </c>
      <c r="I35" s="12" t="s">
        <v>14</v>
      </c>
      <c r="K35" s="3"/>
    </row>
    <row r="36" spans="1:12" ht="12" customHeight="1" x14ac:dyDescent="0.2">
      <c r="A36" s="14"/>
      <c r="B36" s="15"/>
      <c r="C36" s="16"/>
      <c r="D36" s="18"/>
      <c r="E36" s="18"/>
      <c r="F36" s="18"/>
      <c r="G36" s="18"/>
      <c r="H36" s="18"/>
      <c r="I36" s="18"/>
      <c r="K36" s="3"/>
    </row>
    <row r="37" spans="1:12" ht="43.5" customHeight="1" x14ac:dyDescent="0.2">
      <c r="A37" s="62" t="s">
        <v>34</v>
      </c>
      <c r="B37" s="63"/>
      <c r="C37" s="64"/>
      <c r="D37" s="41">
        <v>0</v>
      </c>
      <c r="E37" s="25">
        <v>0</v>
      </c>
      <c r="F37" s="41">
        <v>0</v>
      </c>
      <c r="G37" s="41">
        <v>0</v>
      </c>
      <c r="H37" s="41">
        <v>0</v>
      </c>
      <c r="I37" s="41">
        <v>0</v>
      </c>
      <c r="K37" s="3"/>
    </row>
    <row r="38" spans="1:12" ht="12" customHeight="1" x14ac:dyDescent="0.2">
      <c r="A38" s="42"/>
      <c r="B38" s="60" t="s">
        <v>15</v>
      </c>
      <c r="C38" s="61"/>
      <c r="D38" s="43">
        <v>0</v>
      </c>
      <c r="E38" s="19">
        <v>0</v>
      </c>
      <c r="F38" s="43">
        <v>0</v>
      </c>
      <c r="G38" s="43">
        <v>0</v>
      </c>
      <c r="H38" s="43">
        <v>0</v>
      </c>
      <c r="I38" s="43">
        <v>0</v>
      </c>
      <c r="K38" s="4"/>
    </row>
    <row r="39" spans="1:12" ht="12" customHeight="1" x14ac:dyDescent="0.2">
      <c r="A39" s="42"/>
      <c r="B39" s="60" t="s">
        <v>16</v>
      </c>
      <c r="C39" s="61"/>
      <c r="D39" s="43">
        <v>0</v>
      </c>
      <c r="E39" s="43">
        <v>0</v>
      </c>
      <c r="F39" s="43">
        <v>0</v>
      </c>
      <c r="G39" s="43">
        <v>0</v>
      </c>
      <c r="H39" s="43">
        <v>0</v>
      </c>
      <c r="I39" s="43">
        <v>0</v>
      </c>
    </row>
    <row r="40" spans="1:12" ht="12" customHeight="1" x14ac:dyDescent="0.2">
      <c r="A40" s="42"/>
      <c r="B40" s="60" t="s">
        <v>17</v>
      </c>
      <c r="C40" s="61"/>
      <c r="D40" s="43">
        <v>0</v>
      </c>
      <c r="E40" s="43">
        <v>0</v>
      </c>
      <c r="F40" s="43">
        <v>0</v>
      </c>
      <c r="G40" s="43">
        <v>0</v>
      </c>
      <c r="H40" s="43">
        <v>0</v>
      </c>
      <c r="I40" s="43">
        <v>0</v>
      </c>
    </row>
    <row r="41" spans="1:12" ht="12" customHeight="1" x14ac:dyDescent="0.2">
      <c r="A41" s="42"/>
      <c r="B41" s="60" t="s">
        <v>18</v>
      </c>
      <c r="C41" s="61"/>
      <c r="D41" s="43">
        <v>0</v>
      </c>
      <c r="E41" s="43">
        <v>0</v>
      </c>
      <c r="F41" s="43">
        <v>0</v>
      </c>
      <c r="G41" s="43">
        <v>0</v>
      </c>
      <c r="H41" s="43">
        <v>0</v>
      </c>
      <c r="I41" s="43">
        <v>0</v>
      </c>
    </row>
    <row r="42" spans="1:12" ht="12" customHeight="1" x14ac:dyDescent="0.2">
      <c r="A42" s="42"/>
      <c r="B42" s="60" t="s">
        <v>37</v>
      </c>
      <c r="C42" s="61"/>
      <c r="D42" s="43">
        <v>0</v>
      </c>
      <c r="E42" s="43">
        <v>0</v>
      </c>
      <c r="F42" s="43">
        <v>0</v>
      </c>
      <c r="G42" s="43">
        <v>0</v>
      </c>
      <c r="H42" s="43">
        <v>0</v>
      </c>
      <c r="I42" s="43">
        <v>0</v>
      </c>
    </row>
    <row r="43" spans="1:12" ht="27.75" customHeight="1" x14ac:dyDescent="0.2">
      <c r="A43" s="42"/>
      <c r="B43" s="60" t="s">
        <v>38</v>
      </c>
      <c r="C43" s="61"/>
      <c r="D43" s="43">
        <v>0</v>
      </c>
      <c r="E43" s="43">
        <v>0</v>
      </c>
      <c r="F43" s="43">
        <v>0</v>
      </c>
      <c r="G43" s="43">
        <v>0</v>
      </c>
      <c r="H43" s="43">
        <v>0</v>
      </c>
      <c r="I43" s="43">
        <v>0</v>
      </c>
      <c r="L43" s="1" t="s">
        <v>24</v>
      </c>
    </row>
    <row r="44" spans="1:12" ht="30" customHeight="1" x14ac:dyDescent="0.2">
      <c r="A44" s="42"/>
      <c r="B44" s="60" t="s">
        <v>28</v>
      </c>
      <c r="C44" s="61"/>
      <c r="D44" s="43">
        <v>0</v>
      </c>
      <c r="E44" s="43">
        <v>0</v>
      </c>
      <c r="F44" s="43">
        <v>0</v>
      </c>
      <c r="G44" s="43">
        <v>0</v>
      </c>
      <c r="H44" s="43">
        <v>0</v>
      </c>
      <c r="I44" s="43">
        <v>0</v>
      </c>
    </row>
    <row r="45" spans="1:12" ht="26.25" customHeight="1" x14ac:dyDescent="0.2">
      <c r="A45" s="42"/>
      <c r="B45" s="60" t="s">
        <v>29</v>
      </c>
      <c r="C45" s="61"/>
      <c r="D45" s="43">
        <v>0</v>
      </c>
      <c r="E45" s="43">
        <v>0</v>
      </c>
      <c r="F45" s="43">
        <v>0</v>
      </c>
      <c r="G45" s="43">
        <v>0</v>
      </c>
      <c r="H45" s="43">
        <v>0</v>
      </c>
      <c r="I45" s="43">
        <v>0</v>
      </c>
    </row>
    <row r="46" spans="1:12" ht="23.25" customHeight="1" x14ac:dyDescent="0.2">
      <c r="A46" s="42"/>
      <c r="B46" s="44"/>
      <c r="C46" s="45"/>
      <c r="D46" s="43"/>
      <c r="E46" s="19"/>
      <c r="F46" s="46"/>
      <c r="G46" s="43"/>
      <c r="H46" s="43"/>
      <c r="I46" s="46"/>
    </row>
    <row r="47" spans="1:12" ht="49.5" customHeight="1" x14ac:dyDescent="0.2">
      <c r="A47" s="62" t="s">
        <v>30</v>
      </c>
      <c r="B47" s="63"/>
      <c r="C47" s="64"/>
      <c r="D47" s="41">
        <f>D48+D49+D50+D51</f>
        <v>145940431</v>
      </c>
      <c r="E47" s="56">
        <f t="shared" ref="E47:H47" si="0">E48+E49+E50+E51</f>
        <v>-13821105</v>
      </c>
      <c r="F47" s="41">
        <f t="shared" si="0"/>
        <v>132119325</v>
      </c>
      <c r="G47" s="41">
        <f t="shared" si="0"/>
        <v>132118493</v>
      </c>
      <c r="H47" s="41">
        <f t="shared" si="0"/>
        <v>124859969</v>
      </c>
      <c r="I47" s="56">
        <f>I50+I51</f>
        <v>-21080462</v>
      </c>
    </row>
    <row r="48" spans="1:12" ht="12" customHeight="1" x14ac:dyDescent="0.2">
      <c r="A48" s="47"/>
      <c r="B48" s="60" t="s">
        <v>16</v>
      </c>
      <c r="C48" s="61"/>
      <c r="D48" s="43">
        <v>0</v>
      </c>
      <c r="E48" s="19">
        <v>0</v>
      </c>
      <c r="F48" s="43">
        <v>0</v>
      </c>
      <c r="G48" s="43">
        <v>0</v>
      </c>
      <c r="H48" s="43">
        <v>0</v>
      </c>
      <c r="I48" s="43">
        <v>0</v>
      </c>
    </row>
    <row r="49" spans="1:9" ht="27" customHeight="1" x14ac:dyDescent="0.2">
      <c r="A49" s="47"/>
      <c r="B49" s="60" t="s">
        <v>37</v>
      </c>
      <c r="C49" s="61"/>
      <c r="D49" s="43"/>
      <c r="E49" s="19"/>
      <c r="F49" s="43"/>
      <c r="G49" s="43"/>
      <c r="H49" s="43"/>
      <c r="I49" s="43"/>
    </row>
    <row r="50" spans="1:9" ht="30" customHeight="1" x14ac:dyDescent="0.2">
      <c r="A50" s="42"/>
      <c r="B50" s="60" t="s">
        <v>39</v>
      </c>
      <c r="C50" s="61"/>
      <c r="D50" s="43">
        <v>31182849</v>
      </c>
      <c r="E50" s="57">
        <v>-21233881</v>
      </c>
      <c r="F50" s="43">
        <v>9948967</v>
      </c>
      <c r="G50" s="43">
        <v>9948135</v>
      </c>
      <c r="H50" s="43">
        <v>9798135</v>
      </c>
      <c r="I50" s="59">
        <f>H50-D50</f>
        <v>-21384714</v>
      </c>
    </row>
    <row r="51" spans="1:9" s="6" customFormat="1" ht="30.75" customHeight="1" x14ac:dyDescent="0.2">
      <c r="A51" s="42"/>
      <c r="B51" s="60" t="s">
        <v>31</v>
      </c>
      <c r="C51" s="61"/>
      <c r="D51" s="43">
        <v>114757582</v>
      </c>
      <c r="E51" s="19">
        <v>7412776</v>
      </c>
      <c r="F51" s="43">
        <v>122170358</v>
      </c>
      <c r="G51" s="43">
        <v>122170358</v>
      </c>
      <c r="H51" s="43">
        <v>115061834</v>
      </c>
      <c r="I51" s="43">
        <f>H51-D51</f>
        <v>304252</v>
      </c>
    </row>
    <row r="52" spans="1:9" ht="12" customHeight="1" x14ac:dyDescent="0.2">
      <c r="A52" s="48"/>
      <c r="B52" s="49"/>
      <c r="C52" s="50"/>
      <c r="D52" s="51"/>
      <c r="E52" s="52"/>
      <c r="F52" s="51"/>
      <c r="G52" s="51"/>
      <c r="H52" s="51"/>
      <c r="I52" s="51"/>
    </row>
    <row r="53" spans="1:9" ht="12" customHeight="1" x14ac:dyDescent="0.2">
      <c r="A53" s="47" t="s">
        <v>21</v>
      </c>
      <c r="B53" s="53"/>
      <c r="C53" s="45"/>
      <c r="D53" s="41">
        <f>D54</f>
        <v>0</v>
      </c>
      <c r="E53" s="41">
        <f t="shared" ref="E53:H53" si="1">E54</f>
        <v>0</v>
      </c>
      <c r="F53" s="41">
        <f t="shared" si="1"/>
        <v>0</v>
      </c>
      <c r="G53" s="41">
        <f t="shared" si="1"/>
        <v>832</v>
      </c>
      <c r="H53" s="41">
        <f t="shared" si="1"/>
        <v>832</v>
      </c>
      <c r="I53" s="19">
        <f>I54</f>
        <v>832</v>
      </c>
    </row>
    <row r="54" spans="1:9" ht="12" customHeight="1" x14ac:dyDescent="0.2">
      <c r="A54" s="42"/>
      <c r="B54" s="60" t="s">
        <v>21</v>
      </c>
      <c r="C54" s="61"/>
      <c r="D54" s="43">
        <v>0</v>
      </c>
      <c r="E54" s="19">
        <v>0</v>
      </c>
      <c r="F54" s="43">
        <v>0</v>
      </c>
      <c r="G54" s="43">
        <v>832</v>
      </c>
      <c r="H54" s="43">
        <v>832</v>
      </c>
      <c r="I54" s="19">
        <f>H54-D54</f>
        <v>832</v>
      </c>
    </row>
    <row r="55" spans="1:9" ht="12" customHeight="1" x14ac:dyDescent="0.2">
      <c r="A55" s="20"/>
      <c r="B55" s="21"/>
      <c r="C55" s="22"/>
      <c r="D55" s="24"/>
      <c r="E55" s="24"/>
      <c r="F55" s="24"/>
      <c r="G55" s="24"/>
      <c r="H55" s="24"/>
      <c r="I55" s="24"/>
    </row>
    <row r="56" spans="1:9" ht="12" customHeight="1" x14ac:dyDescent="0.2">
      <c r="A56" s="26"/>
      <c r="B56" s="27"/>
      <c r="C56" s="54" t="s">
        <v>22</v>
      </c>
      <c r="D56" s="29">
        <f>D37+D47+D53</f>
        <v>145940431</v>
      </c>
      <c r="E56" s="58">
        <f t="shared" ref="E56:H56" si="2">E37+E47+E53</f>
        <v>-13821105</v>
      </c>
      <c r="F56" s="29">
        <f t="shared" si="2"/>
        <v>132119325</v>
      </c>
      <c r="G56" s="29">
        <f t="shared" si="2"/>
        <v>132119325</v>
      </c>
      <c r="H56" s="29">
        <f t="shared" si="2"/>
        <v>124860801</v>
      </c>
      <c r="I56" s="70">
        <f>I47+I53</f>
        <v>-21079630</v>
      </c>
    </row>
    <row r="57" spans="1:9" x14ac:dyDescent="0.2">
      <c r="A57" s="30"/>
      <c r="B57" s="30"/>
      <c r="C57" s="30"/>
      <c r="D57" s="31"/>
      <c r="E57" s="31"/>
      <c r="F57" s="31"/>
      <c r="G57" s="72" t="s">
        <v>35</v>
      </c>
      <c r="H57" s="73"/>
      <c r="I57" s="71"/>
    </row>
    <row r="58" spans="1:9" ht="15" customHeight="1" x14ac:dyDescent="0.2">
      <c r="A58" s="55" t="s">
        <v>40</v>
      </c>
      <c r="B58" s="38"/>
      <c r="C58" s="38"/>
      <c r="D58" s="38"/>
      <c r="E58" s="38"/>
      <c r="F58" s="38"/>
      <c r="G58" s="38"/>
      <c r="H58" s="38"/>
      <c r="I58" s="38"/>
    </row>
    <row r="59" spans="1:9" ht="15.75" customHeight="1" x14ac:dyDescent="0.2">
      <c r="A59" s="55" t="s">
        <v>41</v>
      </c>
      <c r="B59" s="38"/>
      <c r="C59" s="38"/>
      <c r="D59" s="38"/>
      <c r="E59" s="38"/>
      <c r="F59" s="38"/>
      <c r="G59" s="38"/>
      <c r="H59" s="38"/>
      <c r="I59" s="38"/>
    </row>
    <row r="60" spans="1:9" ht="38.25" customHeight="1" x14ac:dyDescent="0.2">
      <c r="A60" s="80" t="s">
        <v>42</v>
      </c>
      <c r="B60" s="80"/>
      <c r="C60" s="80"/>
      <c r="D60" s="80"/>
      <c r="E60" s="80"/>
      <c r="F60" s="80"/>
      <c r="G60" s="80"/>
      <c r="H60" s="80"/>
      <c r="I60" s="80"/>
    </row>
    <row r="61" spans="1:9" x14ac:dyDescent="0.2">
      <c r="A61" s="78"/>
      <c r="B61" s="78"/>
      <c r="C61" s="78"/>
      <c r="D61" s="78"/>
      <c r="E61" s="78"/>
      <c r="F61" s="78"/>
      <c r="G61" s="78"/>
      <c r="H61" s="78"/>
      <c r="I61" s="78"/>
    </row>
    <row r="62" spans="1:9" ht="6" customHeight="1" x14ac:dyDescent="0.2">
      <c r="A62" s="32"/>
      <c r="B62" s="33"/>
      <c r="C62" s="33"/>
      <c r="D62" s="33"/>
      <c r="E62" s="33"/>
      <c r="F62" s="33"/>
      <c r="G62" s="33"/>
      <c r="H62" s="33"/>
      <c r="I62" s="34"/>
    </row>
    <row r="63" spans="1:9" x14ac:dyDescent="0.2">
      <c r="A63" s="8"/>
      <c r="B63" s="9"/>
      <c r="C63" s="9"/>
      <c r="D63" s="9"/>
      <c r="E63" s="9"/>
      <c r="F63" s="9"/>
      <c r="G63" s="9"/>
      <c r="H63" s="9"/>
      <c r="I63" s="7" t="s">
        <v>32</v>
      </c>
    </row>
    <row r="64" spans="1:9" x14ac:dyDescent="0.2">
      <c r="A64" s="2"/>
      <c r="B64" s="2"/>
      <c r="C64" s="2"/>
      <c r="D64" s="2"/>
      <c r="E64" s="2"/>
      <c r="F64" s="2"/>
      <c r="G64" s="2"/>
      <c r="H64" s="2"/>
      <c r="I64" s="2"/>
    </row>
  </sheetData>
  <mergeCells count="46">
    <mergeCell ref="B50:C50"/>
    <mergeCell ref="B51:C51"/>
    <mergeCell ref="B54:C54"/>
    <mergeCell ref="A61:I61"/>
    <mergeCell ref="A60:I60"/>
    <mergeCell ref="I56:I57"/>
    <mergeCell ref="G57:H57"/>
    <mergeCell ref="A15:C15"/>
    <mergeCell ref="A16:C16"/>
    <mergeCell ref="A1:I1"/>
    <mergeCell ref="A2:I2"/>
    <mergeCell ref="A3:I3"/>
    <mergeCell ref="A6:C8"/>
    <mergeCell ref="D6:H6"/>
    <mergeCell ref="I6:I7"/>
    <mergeCell ref="A4:I4"/>
    <mergeCell ref="A10:C10"/>
    <mergeCell ref="A11:C11"/>
    <mergeCell ref="A12:C12"/>
    <mergeCell ref="A13:C13"/>
    <mergeCell ref="A14:C14"/>
    <mergeCell ref="A37:C37"/>
    <mergeCell ref="A31:I31"/>
    <mergeCell ref="B38:C38"/>
    <mergeCell ref="B39:C39"/>
    <mergeCell ref="A17:C17"/>
    <mergeCell ref="A18:C18"/>
    <mergeCell ref="A19:C19"/>
    <mergeCell ref="I21:I22"/>
    <mergeCell ref="G22:H22"/>
    <mergeCell ref="A33:C35"/>
    <mergeCell ref="D33:H33"/>
    <mergeCell ref="I33:I34"/>
    <mergeCell ref="A28:I28"/>
    <mergeCell ref="A29:I29"/>
    <mergeCell ref="A30:I30"/>
    <mergeCell ref="A23:I23"/>
    <mergeCell ref="B40:C40"/>
    <mergeCell ref="B41:C41"/>
    <mergeCell ref="B42:C42"/>
    <mergeCell ref="B44:C44"/>
    <mergeCell ref="B49:C49"/>
    <mergeCell ref="B43:C43"/>
    <mergeCell ref="B45:C45"/>
    <mergeCell ref="A47:C47"/>
    <mergeCell ref="B48:C48"/>
  </mergeCells>
  <printOptions horizontalCentered="1"/>
  <pageMargins left="0.78740157480314965" right="0.19685039370078741" top="0.59055118110236227" bottom="0.19685039370078741" header="0" footer="0"/>
  <pageSetup scale="80" orientation="landscape" horizontalDpi="300" verticalDpi="300" r:id="rId1"/>
  <rowBreaks count="1" manualBreakCount="1">
    <brk id="26" max="8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A3A13D-8672-413E-A2AC-CF1D79ACF4D7}">
  <dimension ref="A1:E29"/>
  <sheetViews>
    <sheetView workbookViewId="0">
      <selection sqref="A1:E29"/>
    </sheetView>
  </sheetViews>
  <sheetFormatPr baseColWidth="10" defaultRowHeight="14.4" x14ac:dyDescent="0.3"/>
  <cols>
    <col min="1" max="1" width="25.6640625" customWidth="1"/>
    <col min="2" max="2" width="26.6640625" customWidth="1"/>
    <col min="3" max="5" width="25.6640625" customWidth="1"/>
  </cols>
  <sheetData>
    <row r="1" spans="1:5" x14ac:dyDescent="0.3">
      <c r="A1" s="186" t="s">
        <v>36</v>
      </c>
      <c r="B1" s="186"/>
      <c r="C1" s="186"/>
      <c r="D1" s="186"/>
      <c r="E1" s="186"/>
    </row>
    <row r="2" spans="1:5" x14ac:dyDescent="0.3">
      <c r="A2" s="82" t="s">
        <v>43</v>
      </c>
      <c r="B2" s="82"/>
      <c r="C2" s="82"/>
      <c r="D2" s="82"/>
      <c r="E2" s="82"/>
    </row>
    <row r="3" spans="1:5" x14ac:dyDescent="0.3">
      <c r="A3" s="186" t="s">
        <v>200</v>
      </c>
      <c r="B3" s="186"/>
      <c r="C3" s="186"/>
      <c r="D3" s="186"/>
      <c r="E3" s="186"/>
    </row>
    <row r="4" spans="1:5" x14ac:dyDescent="0.3">
      <c r="A4" s="82" t="s">
        <v>45</v>
      </c>
      <c r="B4" s="82"/>
      <c r="C4" s="82"/>
      <c r="D4" s="82"/>
      <c r="E4" s="82"/>
    </row>
    <row r="5" spans="1:5" ht="15" thickBot="1" x14ac:dyDescent="0.35">
      <c r="A5" s="187"/>
      <c r="B5" s="188"/>
      <c r="C5" s="188"/>
      <c r="D5" s="188"/>
      <c r="E5" s="188"/>
    </row>
    <row r="6" spans="1:5" ht="15" thickBot="1" x14ac:dyDescent="0.35">
      <c r="A6" s="189" t="s">
        <v>201</v>
      </c>
      <c r="B6" s="189"/>
      <c r="C6" s="190" t="s">
        <v>202</v>
      </c>
      <c r="D6" s="190" t="s">
        <v>203</v>
      </c>
      <c r="E6" s="190" t="s">
        <v>204</v>
      </c>
    </row>
    <row r="7" spans="1:5" ht="15" thickBot="1" x14ac:dyDescent="0.35">
      <c r="A7" s="189"/>
      <c r="B7" s="189"/>
      <c r="C7" s="190" t="s">
        <v>205</v>
      </c>
      <c r="D7" s="190" t="s">
        <v>206</v>
      </c>
      <c r="E7" s="190" t="s">
        <v>207</v>
      </c>
    </row>
    <row r="8" spans="1:5" ht="15" thickBot="1" x14ac:dyDescent="0.35">
      <c r="A8" s="191" t="s">
        <v>208</v>
      </c>
      <c r="B8" s="191"/>
      <c r="C8" s="191"/>
      <c r="D8" s="191"/>
      <c r="E8" s="191"/>
    </row>
    <row r="9" spans="1:5" x14ac:dyDescent="0.3">
      <c r="A9" s="192" t="s">
        <v>209</v>
      </c>
      <c r="B9" s="193"/>
      <c r="C9" s="194">
        <v>0</v>
      </c>
      <c r="D9" s="194">
        <v>0</v>
      </c>
      <c r="E9" s="195">
        <f t="shared" ref="E9:E15" si="0">C9-D9</f>
        <v>0</v>
      </c>
    </row>
    <row r="10" spans="1:5" x14ac:dyDescent="0.3">
      <c r="A10" s="196" t="s">
        <v>209</v>
      </c>
      <c r="B10" s="197"/>
      <c r="C10" s="198">
        <v>0</v>
      </c>
      <c r="D10" s="198">
        <v>0</v>
      </c>
      <c r="E10" s="199">
        <f t="shared" si="0"/>
        <v>0</v>
      </c>
    </row>
    <row r="11" spans="1:5" x14ac:dyDescent="0.3">
      <c r="A11" s="196" t="s">
        <v>209</v>
      </c>
      <c r="B11" s="197"/>
      <c r="C11" s="198">
        <v>0</v>
      </c>
      <c r="D11" s="198">
        <v>0</v>
      </c>
      <c r="E11" s="199">
        <f t="shared" si="0"/>
        <v>0</v>
      </c>
    </row>
    <row r="12" spans="1:5" x14ac:dyDescent="0.3">
      <c r="A12" s="196" t="s">
        <v>209</v>
      </c>
      <c r="B12" s="197"/>
      <c r="C12" s="198">
        <v>0</v>
      </c>
      <c r="D12" s="198">
        <v>0</v>
      </c>
      <c r="E12" s="199">
        <f t="shared" si="0"/>
        <v>0</v>
      </c>
    </row>
    <row r="13" spans="1:5" x14ac:dyDescent="0.3">
      <c r="A13" s="196" t="s">
        <v>209</v>
      </c>
      <c r="B13" s="197"/>
      <c r="C13" s="198">
        <v>0</v>
      </c>
      <c r="D13" s="198">
        <v>0</v>
      </c>
      <c r="E13" s="199">
        <v>0</v>
      </c>
    </row>
    <row r="14" spans="1:5" x14ac:dyDescent="0.3">
      <c r="A14" s="196" t="s">
        <v>209</v>
      </c>
      <c r="B14" s="197"/>
      <c r="C14" s="198">
        <v>0</v>
      </c>
      <c r="D14" s="198">
        <v>0</v>
      </c>
      <c r="E14" s="199">
        <f t="shared" si="0"/>
        <v>0</v>
      </c>
    </row>
    <row r="15" spans="1:5" x14ac:dyDescent="0.3">
      <c r="A15" s="196" t="s">
        <v>209</v>
      </c>
      <c r="B15" s="197"/>
      <c r="C15" s="198">
        <v>0</v>
      </c>
      <c r="D15" s="198">
        <v>0</v>
      </c>
      <c r="E15" s="199">
        <f t="shared" si="0"/>
        <v>0</v>
      </c>
    </row>
    <row r="16" spans="1:5" x14ac:dyDescent="0.3">
      <c r="A16" s="200" t="s">
        <v>210</v>
      </c>
      <c r="B16" s="200"/>
      <c r="C16" s="201">
        <f>SUM(C9:C15)</f>
        <v>0</v>
      </c>
      <c r="D16" s="201">
        <f>SUM(D9:D15)</f>
        <v>0</v>
      </c>
      <c r="E16" s="202">
        <f>SUM(E9:E15)</f>
        <v>0</v>
      </c>
    </row>
    <row r="17" spans="1:5" x14ac:dyDescent="0.3">
      <c r="A17" s="203" t="s">
        <v>211</v>
      </c>
      <c r="B17" s="204"/>
      <c r="C17" s="204"/>
      <c r="D17" s="204"/>
      <c r="E17" s="205"/>
    </row>
    <row r="18" spans="1:5" x14ac:dyDescent="0.3">
      <c r="A18" s="206" t="s">
        <v>212</v>
      </c>
      <c r="B18" s="207"/>
      <c r="C18" s="208">
        <v>0</v>
      </c>
      <c r="D18" s="208">
        <v>0</v>
      </c>
      <c r="E18" s="209">
        <f t="shared" ref="E18:E24" si="1">C18-D18</f>
        <v>0</v>
      </c>
    </row>
    <row r="19" spans="1:5" x14ac:dyDescent="0.3">
      <c r="A19" s="196" t="s">
        <v>213</v>
      </c>
      <c r="B19" s="197"/>
      <c r="C19" s="198">
        <v>0</v>
      </c>
      <c r="D19" s="198">
        <v>0</v>
      </c>
      <c r="E19" s="199">
        <f t="shared" si="1"/>
        <v>0</v>
      </c>
    </row>
    <row r="20" spans="1:5" x14ac:dyDescent="0.3">
      <c r="A20" s="196" t="s">
        <v>213</v>
      </c>
      <c r="B20" s="197"/>
      <c r="C20" s="198">
        <v>0</v>
      </c>
      <c r="D20" s="198">
        <v>0</v>
      </c>
      <c r="E20" s="199">
        <f t="shared" si="1"/>
        <v>0</v>
      </c>
    </row>
    <row r="21" spans="1:5" x14ac:dyDescent="0.3">
      <c r="A21" s="196" t="s">
        <v>213</v>
      </c>
      <c r="B21" s="197"/>
      <c r="C21" s="198">
        <v>0</v>
      </c>
      <c r="D21" s="198">
        <v>0</v>
      </c>
      <c r="E21" s="199">
        <f t="shared" si="1"/>
        <v>0</v>
      </c>
    </row>
    <row r="22" spans="1:5" x14ac:dyDescent="0.3">
      <c r="A22" s="196" t="s">
        <v>213</v>
      </c>
      <c r="B22" s="197"/>
      <c r="C22" s="198">
        <v>0</v>
      </c>
      <c r="D22" s="198">
        <v>0</v>
      </c>
      <c r="E22" s="199">
        <f t="shared" si="1"/>
        <v>0</v>
      </c>
    </row>
    <row r="23" spans="1:5" x14ac:dyDescent="0.3">
      <c r="A23" s="196" t="s">
        <v>213</v>
      </c>
      <c r="B23" s="197"/>
      <c r="C23" s="198">
        <v>0</v>
      </c>
      <c r="D23" s="198">
        <v>0</v>
      </c>
      <c r="E23" s="199">
        <f t="shared" si="1"/>
        <v>0</v>
      </c>
    </row>
    <row r="24" spans="1:5" x14ac:dyDescent="0.3">
      <c r="A24" s="196" t="s">
        <v>213</v>
      </c>
      <c r="B24" s="197"/>
      <c r="C24" s="198">
        <v>0</v>
      </c>
      <c r="D24" s="198">
        <v>0</v>
      </c>
      <c r="E24" s="199">
        <f t="shared" si="1"/>
        <v>0</v>
      </c>
    </row>
    <row r="25" spans="1:5" x14ac:dyDescent="0.3">
      <c r="A25" s="196"/>
      <c r="B25" s="197"/>
      <c r="C25" s="198"/>
      <c r="D25" s="210" t="s">
        <v>214</v>
      </c>
      <c r="E25" s="211" t="s">
        <v>214</v>
      </c>
    </row>
    <row r="26" spans="1:5" x14ac:dyDescent="0.3">
      <c r="A26" s="212" t="s">
        <v>215</v>
      </c>
      <c r="B26" s="213"/>
      <c r="C26" s="202">
        <f>SUM(C18:C25)</f>
        <v>0</v>
      </c>
      <c r="D26" s="202">
        <f>SUM(D18:D25)</f>
        <v>0</v>
      </c>
      <c r="E26" s="202">
        <f>C26-D26</f>
        <v>0</v>
      </c>
    </row>
    <row r="27" spans="1:5" x14ac:dyDescent="0.3">
      <c r="A27" s="214"/>
      <c r="B27" s="215"/>
      <c r="C27" s="199"/>
      <c r="D27" s="210"/>
      <c r="E27" s="199" t="s">
        <v>214</v>
      </c>
    </row>
    <row r="28" spans="1:5" x14ac:dyDescent="0.3">
      <c r="A28" s="216" t="s">
        <v>216</v>
      </c>
      <c r="B28" s="217"/>
      <c r="C28" s="218">
        <f>C16+C26</f>
        <v>0</v>
      </c>
      <c r="D28" s="218">
        <f>D16+D26</f>
        <v>0</v>
      </c>
      <c r="E28" s="219">
        <f>C28-D28</f>
        <v>0</v>
      </c>
    </row>
    <row r="29" spans="1:5" x14ac:dyDescent="0.3">
      <c r="A29" s="220"/>
      <c r="B29" s="220"/>
      <c r="C29" s="220"/>
      <c r="D29" s="220"/>
      <c r="E29" s="220"/>
    </row>
  </sheetData>
  <mergeCells count="12">
    <mergeCell ref="A8:E8"/>
    <mergeCell ref="A16:B16"/>
    <mergeCell ref="A17:E17"/>
    <mergeCell ref="A26:B26"/>
    <mergeCell ref="A27:B27"/>
    <mergeCell ref="A28:B28"/>
    <mergeCell ref="A1:E1"/>
    <mergeCell ref="A2:E2"/>
    <mergeCell ref="A3:E3"/>
    <mergeCell ref="A4:E4"/>
    <mergeCell ref="A6:B6"/>
    <mergeCell ref="A7:B7"/>
  </mergeCells>
  <printOptions horizontalCentered="1"/>
  <pageMargins left="0.31496062992125984" right="0.31496062992125984" top="0.74803149606299213" bottom="0.74803149606299213" header="0.31496062992125984" footer="0.31496062992125984"/>
  <pageSetup scale="90" orientation="landscape" horizontalDpi="4294967293" verticalDpi="4294967293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5F74E8-3F0B-46CD-A698-658201A5BD73}">
  <dimension ref="A1:C31"/>
  <sheetViews>
    <sheetView tabSelected="1" workbookViewId="0">
      <selection sqref="A1:C31"/>
    </sheetView>
  </sheetViews>
  <sheetFormatPr baseColWidth="10" defaultRowHeight="14.4" x14ac:dyDescent="0.3"/>
  <cols>
    <col min="1" max="1" width="60.6640625" customWidth="1"/>
    <col min="2" max="3" width="35.6640625" customWidth="1"/>
  </cols>
  <sheetData>
    <row r="1" spans="1:3" x14ac:dyDescent="0.3">
      <c r="A1" s="186" t="s">
        <v>36</v>
      </c>
      <c r="B1" s="186"/>
      <c r="C1" s="186"/>
    </row>
    <row r="2" spans="1:3" x14ac:dyDescent="0.3">
      <c r="A2" s="82" t="s">
        <v>43</v>
      </c>
      <c r="B2" s="82"/>
      <c r="C2" s="82"/>
    </row>
    <row r="3" spans="1:3" x14ac:dyDescent="0.3">
      <c r="A3" s="82" t="s">
        <v>217</v>
      </c>
      <c r="B3" s="82"/>
      <c r="C3" s="82"/>
    </row>
    <row r="4" spans="1:3" x14ac:dyDescent="0.3">
      <c r="A4" s="82" t="s">
        <v>45</v>
      </c>
      <c r="B4" s="82"/>
      <c r="C4" s="82"/>
    </row>
    <row r="5" spans="1:3" ht="15" thickBot="1" x14ac:dyDescent="0.35">
      <c r="A5" s="221"/>
      <c r="B5" s="222"/>
      <c r="C5" s="222"/>
    </row>
    <row r="6" spans="1:3" ht="15" thickBot="1" x14ac:dyDescent="0.35">
      <c r="A6" s="223" t="s">
        <v>201</v>
      </c>
      <c r="B6" s="223" t="s">
        <v>7</v>
      </c>
      <c r="C6" s="223" t="s">
        <v>53</v>
      </c>
    </row>
    <row r="7" spans="1:3" ht="15" thickBot="1" x14ac:dyDescent="0.35">
      <c r="A7" s="224" t="s">
        <v>208</v>
      </c>
      <c r="B7" s="225"/>
      <c r="C7" s="226"/>
    </row>
    <row r="8" spans="1:3" x14ac:dyDescent="0.3">
      <c r="A8" s="227"/>
      <c r="B8" s="227"/>
      <c r="C8" s="228"/>
    </row>
    <row r="9" spans="1:3" x14ac:dyDescent="0.3">
      <c r="A9" s="229" t="s">
        <v>209</v>
      </c>
      <c r="B9" s="199">
        <v>0</v>
      </c>
      <c r="C9" s="230">
        <v>0</v>
      </c>
    </row>
    <row r="10" spans="1:3" x14ac:dyDescent="0.3">
      <c r="A10" s="229" t="s">
        <v>209</v>
      </c>
      <c r="B10" s="199">
        <v>0</v>
      </c>
      <c r="C10" s="230">
        <v>0</v>
      </c>
    </row>
    <row r="11" spans="1:3" x14ac:dyDescent="0.3">
      <c r="A11" s="229" t="s">
        <v>209</v>
      </c>
      <c r="B11" s="199">
        <v>0</v>
      </c>
      <c r="C11" s="199">
        <v>0</v>
      </c>
    </row>
    <row r="12" spans="1:3" x14ac:dyDescent="0.3">
      <c r="A12" s="229" t="s">
        <v>209</v>
      </c>
      <c r="B12" s="199">
        <v>0</v>
      </c>
      <c r="C12" s="199">
        <v>0</v>
      </c>
    </row>
    <row r="13" spans="1:3" x14ac:dyDescent="0.3">
      <c r="A13" s="229" t="s">
        <v>209</v>
      </c>
      <c r="B13" s="199">
        <v>0</v>
      </c>
      <c r="C13" s="230">
        <v>0</v>
      </c>
    </row>
    <row r="14" spans="1:3" x14ac:dyDescent="0.3">
      <c r="A14" s="229" t="s">
        <v>209</v>
      </c>
      <c r="B14" s="199">
        <v>0</v>
      </c>
      <c r="C14" s="230">
        <v>0</v>
      </c>
    </row>
    <row r="15" spans="1:3" x14ac:dyDescent="0.3">
      <c r="A15" s="229" t="s">
        <v>209</v>
      </c>
      <c r="B15" s="199">
        <v>0</v>
      </c>
      <c r="C15" s="199">
        <v>0</v>
      </c>
    </row>
    <row r="16" spans="1:3" x14ac:dyDescent="0.3">
      <c r="A16" s="231" t="s">
        <v>218</v>
      </c>
      <c r="B16" s="232">
        <f>SUM(B8:B15)</f>
        <v>0</v>
      </c>
      <c r="C16" s="232">
        <f>SUM(C8:C15)</f>
        <v>0</v>
      </c>
    </row>
    <row r="17" spans="1:3" x14ac:dyDescent="0.3">
      <c r="A17" s="233"/>
      <c r="B17" s="233"/>
      <c r="C17" s="234"/>
    </row>
    <row r="18" spans="1:3" x14ac:dyDescent="0.3">
      <c r="A18" s="235" t="s">
        <v>211</v>
      </c>
      <c r="B18" s="236"/>
      <c r="C18" s="237"/>
    </row>
    <row r="19" spans="1:3" x14ac:dyDescent="0.3">
      <c r="A19" s="238"/>
      <c r="B19" s="238"/>
      <c r="C19" s="239"/>
    </row>
    <row r="20" spans="1:3" x14ac:dyDescent="0.3">
      <c r="A20" s="229" t="s">
        <v>212</v>
      </c>
      <c r="B20" s="199">
        <v>0</v>
      </c>
      <c r="C20" s="230">
        <v>0</v>
      </c>
    </row>
    <row r="21" spans="1:3" x14ac:dyDescent="0.3">
      <c r="A21" s="229" t="s">
        <v>213</v>
      </c>
      <c r="B21" s="199">
        <v>0</v>
      </c>
      <c r="C21" s="230">
        <v>0</v>
      </c>
    </row>
    <row r="22" spans="1:3" x14ac:dyDescent="0.3">
      <c r="A22" s="229" t="s">
        <v>213</v>
      </c>
      <c r="B22" s="199">
        <v>0</v>
      </c>
      <c r="C22" s="230">
        <v>0</v>
      </c>
    </row>
    <row r="23" spans="1:3" x14ac:dyDescent="0.3">
      <c r="A23" s="229" t="s">
        <v>213</v>
      </c>
      <c r="B23" s="199">
        <v>0</v>
      </c>
      <c r="C23" s="230">
        <v>0</v>
      </c>
    </row>
    <row r="24" spans="1:3" x14ac:dyDescent="0.3">
      <c r="A24" s="229" t="s">
        <v>213</v>
      </c>
      <c r="B24" s="199">
        <v>0</v>
      </c>
      <c r="C24" s="230">
        <v>0</v>
      </c>
    </row>
    <row r="25" spans="1:3" x14ac:dyDescent="0.3">
      <c r="A25" s="229" t="s">
        <v>213</v>
      </c>
      <c r="B25" s="199">
        <v>0</v>
      </c>
      <c r="C25" s="230">
        <v>0</v>
      </c>
    </row>
    <row r="26" spans="1:3" x14ac:dyDescent="0.3">
      <c r="A26" s="229" t="s">
        <v>213</v>
      </c>
      <c r="B26" s="199">
        <v>0</v>
      </c>
      <c r="C26" s="230">
        <v>0</v>
      </c>
    </row>
    <row r="27" spans="1:3" x14ac:dyDescent="0.3">
      <c r="A27" s="229"/>
      <c r="B27" s="199"/>
      <c r="C27" s="230"/>
    </row>
    <row r="28" spans="1:3" x14ac:dyDescent="0.3">
      <c r="A28" s="231" t="s">
        <v>219</v>
      </c>
      <c r="B28" s="232">
        <f>SUM(B19:B27)</f>
        <v>0</v>
      </c>
      <c r="C28" s="232">
        <f>SUM(C19:C27)</f>
        <v>0</v>
      </c>
    </row>
    <row r="29" spans="1:3" x14ac:dyDescent="0.3">
      <c r="A29" s="229"/>
      <c r="B29" s="240"/>
      <c r="C29" s="241"/>
    </row>
    <row r="30" spans="1:3" x14ac:dyDescent="0.3">
      <c r="A30" s="242" t="s">
        <v>216</v>
      </c>
      <c r="B30" s="243">
        <f>+B16+B28</f>
        <v>0</v>
      </c>
      <c r="C30" s="243">
        <f>+C16+C28</f>
        <v>0</v>
      </c>
    </row>
    <row r="31" spans="1:3" x14ac:dyDescent="0.3">
      <c r="A31" s="1"/>
      <c r="B31" s="120"/>
      <c r="C31" s="120"/>
    </row>
  </sheetData>
  <mergeCells count="7">
    <mergeCell ref="A18:C18"/>
    <mergeCell ref="A1:C1"/>
    <mergeCell ref="A2:C2"/>
    <mergeCell ref="A3:C3"/>
    <mergeCell ref="A4:C4"/>
    <mergeCell ref="A5:C5"/>
    <mergeCell ref="A7:C7"/>
  </mergeCells>
  <printOptions horizontalCentered="1"/>
  <pageMargins left="0.31496062992125984" right="0.31496062992125984" top="0.74803149606299213" bottom="0.74803149606299213" header="0.31496062992125984" footer="0.31496062992125984"/>
  <pageSetup scale="9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7EFA7C-0A57-4959-82B5-F16923A91839}">
  <dimension ref="A1:S36"/>
  <sheetViews>
    <sheetView workbookViewId="0">
      <selection activeCell="E19" sqref="E19"/>
    </sheetView>
  </sheetViews>
  <sheetFormatPr baseColWidth="10" defaultRowHeight="14.4" x14ac:dyDescent="0.3"/>
  <cols>
    <col min="1" max="1" width="2.33203125" style="81" customWidth="1"/>
    <col min="2" max="2" width="3.33203125" style="1" customWidth="1"/>
    <col min="3" max="3" width="52.5546875" style="1" customWidth="1"/>
    <col min="4" max="9" width="13.109375" style="1" customWidth="1"/>
    <col min="10" max="10" width="2.6640625" style="81" customWidth="1"/>
  </cols>
  <sheetData>
    <row r="1" spans="2:19" x14ac:dyDescent="0.3">
      <c r="B1" s="82" t="s">
        <v>36</v>
      </c>
      <c r="C1" s="82"/>
      <c r="D1" s="82"/>
      <c r="E1" s="82"/>
      <c r="F1" s="82"/>
      <c r="G1" s="82"/>
      <c r="H1" s="82"/>
      <c r="I1" s="82"/>
      <c r="L1" s="83"/>
      <c r="M1" s="83"/>
      <c r="N1" s="83"/>
      <c r="O1" s="83"/>
      <c r="P1" s="83"/>
      <c r="Q1" s="83"/>
      <c r="R1" s="83"/>
      <c r="S1" s="83"/>
    </row>
    <row r="2" spans="2:19" x14ac:dyDescent="0.3">
      <c r="B2" s="82" t="s">
        <v>43</v>
      </c>
      <c r="C2" s="82"/>
      <c r="D2" s="82"/>
      <c r="E2" s="82"/>
      <c r="F2" s="82"/>
      <c r="G2" s="82"/>
      <c r="H2" s="82"/>
      <c r="I2" s="82"/>
      <c r="L2" s="83"/>
      <c r="M2" s="83"/>
      <c r="N2" s="83"/>
      <c r="O2" s="83"/>
      <c r="P2" s="83"/>
      <c r="Q2" s="83"/>
      <c r="R2" s="83"/>
      <c r="S2" s="83"/>
    </row>
    <row r="3" spans="2:19" x14ac:dyDescent="0.3">
      <c r="B3" s="82" t="s">
        <v>46</v>
      </c>
      <c r="C3" s="82"/>
      <c r="D3" s="82"/>
      <c r="E3" s="82"/>
      <c r="F3" s="82"/>
      <c r="G3" s="82"/>
      <c r="H3" s="82"/>
      <c r="I3" s="82"/>
      <c r="L3" s="83"/>
      <c r="M3" s="83"/>
      <c r="N3" s="83"/>
      <c r="O3" s="83"/>
      <c r="P3" s="83"/>
      <c r="Q3" s="83"/>
      <c r="R3" s="83"/>
      <c r="S3" s="83"/>
    </row>
    <row r="4" spans="2:19" x14ac:dyDescent="0.3">
      <c r="B4" s="82" t="s">
        <v>47</v>
      </c>
      <c r="C4" s="82"/>
      <c r="D4" s="82"/>
      <c r="E4" s="82"/>
      <c r="F4" s="82"/>
      <c r="G4" s="82"/>
      <c r="H4" s="82"/>
      <c r="I4" s="82"/>
      <c r="L4" s="83"/>
      <c r="M4" s="83"/>
      <c r="N4" s="83"/>
      <c r="O4" s="83"/>
      <c r="P4" s="83"/>
      <c r="Q4" s="83"/>
      <c r="R4" s="83"/>
      <c r="S4" s="83"/>
    </row>
    <row r="5" spans="2:19" x14ac:dyDescent="0.3">
      <c r="B5" s="82" t="s">
        <v>45</v>
      </c>
      <c r="C5" s="82"/>
      <c r="D5" s="82"/>
      <c r="E5" s="82"/>
      <c r="F5" s="82"/>
      <c r="G5" s="82"/>
      <c r="H5" s="82"/>
      <c r="I5" s="82"/>
    </row>
    <row r="6" spans="2:19" x14ac:dyDescent="0.3">
      <c r="B6" s="84" t="s">
        <v>48</v>
      </c>
      <c r="C6" s="84"/>
      <c r="D6" s="85" t="s">
        <v>49</v>
      </c>
      <c r="E6" s="85"/>
      <c r="F6" s="85"/>
      <c r="G6" s="85"/>
      <c r="H6" s="85"/>
      <c r="I6" s="85" t="s">
        <v>50</v>
      </c>
    </row>
    <row r="7" spans="2:19" ht="20.399999999999999" x14ac:dyDescent="0.3">
      <c r="B7" s="86"/>
      <c r="C7" s="86"/>
      <c r="D7" s="87" t="s">
        <v>51</v>
      </c>
      <c r="E7" s="87" t="s">
        <v>52</v>
      </c>
      <c r="F7" s="87" t="s">
        <v>6</v>
      </c>
      <c r="G7" s="87" t="s">
        <v>7</v>
      </c>
      <c r="H7" s="87" t="s">
        <v>53</v>
      </c>
      <c r="I7" s="88"/>
    </row>
    <row r="8" spans="2:19" x14ac:dyDescent="0.3">
      <c r="B8" s="86"/>
      <c r="C8" s="86"/>
      <c r="D8" s="87">
        <v>1</v>
      </c>
      <c r="E8" s="87">
        <v>2</v>
      </c>
      <c r="F8" s="87" t="s">
        <v>54</v>
      </c>
      <c r="G8" s="87">
        <v>4</v>
      </c>
      <c r="H8" s="87">
        <v>5</v>
      </c>
      <c r="I8" s="87" t="s">
        <v>55</v>
      </c>
    </row>
    <row r="9" spans="2:19" x14ac:dyDescent="0.3">
      <c r="B9" s="89"/>
      <c r="C9" s="90"/>
      <c r="D9" s="91"/>
      <c r="E9" s="91"/>
      <c r="F9" s="91"/>
      <c r="G9" s="91"/>
      <c r="H9" s="91"/>
      <c r="I9" s="91"/>
    </row>
    <row r="10" spans="2:19" x14ac:dyDescent="0.3">
      <c r="B10" s="92"/>
      <c r="C10" s="93"/>
      <c r="D10" s="94"/>
      <c r="E10" s="94"/>
      <c r="F10" s="94"/>
      <c r="G10" s="94"/>
      <c r="H10" s="94"/>
      <c r="I10" s="94"/>
    </row>
    <row r="11" spans="2:19" x14ac:dyDescent="0.3">
      <c r="B11" s="92"/>
      <c r="C11" s="95" t="s">
        <v>56</v>
      </c>
      <c r="D11" s="96">
        <f>SUM(D13:D14)</f>
        <v>145940431</v>
      </c>
      <c r="E11" s="97">
        <f t="shared" ref="E11:I11" si="0">SUM(E13:E14)</f>
        <v>-13821105</v>
      </c>
      <c r="F11" s="96">
        <f>SUM(F13:F14)</f>
        <v>132119325</v>
      </c>
      <c r="G11" s="96">
        <f t="shared" si="0"/>
        <v>131130678</v>
      </c>
      <c r="H11" s="96">
        <f t="shared" si="0"/>
        <v>122576947</v>
      </c>
      <c r="I11" s="96">
        <f t="shared" si="0"/>
        <v>988647</v>
      </c>
    </row>
    <row r="12" spans="2:19" x14ac:dyDescent="0.3">
      <c r="B12" s="92"/>
      <c r="C12" s="95"/>
      <c r="D12" s="96"/>
      <c r="E12" s="96"/>
      <c r="F12" s="96"/>
      <c r="G12" s="96"/>
      <c r="H12" s="96"/>
      <c r="I12" s="96"/>
    </row>
    <row r="13" spans="2:19" x14ac:dyDescent="0.3">
      <c r="B13" s="92"/>
      <c r="C13" s="98" t="s">
        <v>57</v>
      </c>
      <c r="D13" s="99">
        <v>0</v>
      </c>
      <c r="E13" s="99">
        <v>0</v>
      </c>
      <c r="F13" s="99">
        <f>D13+E13</f>
        <v>0</v>
      </c>
      <c r="G13" s="99">
        <v>0</v>
      </c>
      <c r="H13" s="99">
        <v>0</v>
      </c>
      <c r="I13" s="99">
        <f>F13-G13</f>
        <v>0</v>
      </c>
    </row>
    <row r="14" spans="2:19" x14ac:dyDescent="0.3">
      <c r="B14" s="92"/>
      <c r="C14" s="98" t="s">
        <v>58</v>
      </c>
      <c r="D14" s="99">
        <v>145940431</v>
      </c>
      <c r="E14" s="100">
        <v>-13821105</v>
      </c>
      <c r="F14" s="99">
        <v>132119325</v>
      </c>
      <c r="G14" s="99">
        <v>131130678</v>
      </c>
      <c r="H14" s="99">
        <v>122576947</v>
      </c>
      <c r="I14" s="99">
        <f>F14-G14</f>
        <v>988647</v>
      </c>
    </row>
    <row r="15" spans="2:19" x14ac:dyDescent="0.3">
      <c r="B15" s="92"/>
      <c r="C15" s="95"/>
      <c r="D15" s="96"/>
      <c r="E15" s="96"/>
      <c r="F15" s="96"/>
      <c r="G15" s="96"/>
      <c r="H15" s="96"/>
      <c r="I15" s="96"/>
    </row>
    <row r="16" spans="2:19" x14ac:dyDescent="0.3">
      <c r="B16" s="92"/>
      <c r="C16" s="95" t="s">
        <v>59</v>
      </c>
      <c r="D16" s="96">
        <v>0</v>
      </c>
      <c r="E16" s="96">
        <v>0</v>
      </c>
      <c r="F16" s="96">
        <f>D16+E16</f>
        <v>0</v>
      </c>
      <c r="G16" s="96">
        <v>0</v>
      </c>
      <c r="H16" s="96">
        <v>0</v>
      </c>
      <c r="I16" s="96">
        <f>F16-G16</f>
        <v>0</v>
      </c>
    </row>
    <row r="17" spans="1:10" x14ac:dyDescent="0.3">
      <c r="B17" s="92"/>
      <c r="C17" s="95"/>
      <c r="D17" s="96"/>
      <c r="E17" s="96"/>
      <c r="F17" s="96"/>
      <c r="G17" s="96"/>
      <c r="H17" s="96"/>
      <c r="I17" s="96"/>
    </row>
    <row r="18" spans="1:10" x14ac:dyDescent="0.3">
      <c r="B18" s="92"/>
      <c r="C18" s="95"/>
      <c r="D18" s="96"/>
      <c r="E18" s="96"/>
      <c r="F18" s="96"/>
      <c r="G18" s="96"/>
      <c r="H18" s="96"/>
      <c r="I18" s="96"/>
    </row>
    <row r="19" spans="1:10" x14ac:dyDescent="0.3">
      <c r="B19" s="92"/>
      <c r="C19" s="95" t="s">
        <v>60</v>
      </c>
      <c r="D19" s="96">
        <v>0</v>
      </c>
      <c r="E19" s="96">
        <v>0</v>
      </c>
      <c r="F19" s="96">
        <f>D19+E19</f>
        <v>0</v>
      </c>
      <c r="G19" s="96">
        <v>0</v>
      </c>
      <c r="H19" s="96">
        <v>0</v>
      </c>
      <c r="I19" s="96">
        <f>F19-G19</f>
        <v>0</v>
      </c>
    </row>
    <row r="20" spans="1:10" x14ac:dyDescent="0.3">
      <c r="B20" s="92"/>
      <c r="C20" s="95"/>
      <c r="D20" s="96"/>
      <c r="E20" s="96"/>
      <c r="F20" s="96"/>
      <c r="G20" s="96"/>
      <c r="H20" s="96"/>
      <c r="I20" s="96"/>
    </row>
    <row r="21" spans="1:10" x14ac:dyDescent="0.3">
      <c r="B21" s="92"/>
      <c r="C21" s="95"/>
      <c r="D21" s="96"/>
      <c r="E21" s="96"/>
      <c r="F21" s="96"/>
      <c r="G21" s="96"/>
      <c r="H21" s="96"/>
      <c r="I21" s="96"/>
    </row>
    <row r="22" spans="1:10" x14ac:dyDescent="0.3">
      <c r="B22" s="92"/>
      <c r="C22" s="95" t="s">
        <v>61</v>
      </c>
      <c r="D22" s="96">
        <v>0</v>
      </c>
      <c r="E22" s="96">
        <v>0</v>
      </c>
      <c r="F22" s="96">
        <f>D22+E22</f>
        <v>0</v>
      </c>
      <c r="G22" s="96">
        <v>0</v>
      </c>
      <c r="H22" s="96">
        <v>0</v>
      </c>
      <c r="I22" s="96">
        <f>F22-G22</f>
        <v>0</v>
      </c>
    </row>
    <row r="23" spans="1:10" x14ac:dyDescent="0.3">
      <c r="B23" s="92"/>
      <c r="C23" s="95"/>
      <c r="D23" s="96"/>
      <c r="E23" s="96"/>
      <c r="F23" s="96"/>
      <c r="G23" s="96"/>
      <c r="H23" s="96"/>
      <c r="I23" s="96"/>
    </row>
    <row r="24" spans="1:10" x14ac:dyDescent="0.3">
      <c r="B24" s="92"/>
      <c r="C24" s="95"/>
      <c r="D24" s="96"/>
      <c r="E24" s="96"/>
      <c r="F24" s="96"/>
      <c r="G24" s="96"/>
      <c r="H24" s="96"/>
      <c r="I24" s="96"/>
    </row>
    <row r="25" spans="1:10" x14ac:dyDescent="0.3">
      <c r="B25" s="92"/>
      <c r="C25" s="95" t="s">
        <v>62</v>
      </c>
      <c r="D25" s="96">
        <v>0</v>
      </c>
      <c r="E25" s="96">
        <v>0</v>
      </c>
      <c r="F25" s="96">
        <f>D25+E25</f>
        <v>0</v>
      </c>
      <c r="G25" s="96">
        <v>0</v>
      </c>
      <c r="H25" s="96">
        <v>0</v>
      </c>
      <c r="I25" s="96">
        <f>F25-G25</f>
        <v>0</v>
      </c>
    </row>
    <row r="26" spans="1:10" x14ac:dyDescent="0.3">
      <c r="B26" s="92"/>
      <c r="C26" s="93"/>
      <c r="D26" s="94"/>
      <c r="E26" s="94"/>
      <c r="F26" s="94"/>
      <c r="G26" s="94"/>
      <c r="H26" s="94"/>
      <c r="I26" s="94"/>
    </row>
    <row r="27" spans="1:10" x14ac:dyDescent="0.3">
      <c r="B27" s="92"/>
      <c r="C27" s="93"/>
      <c r="D27" s="94"/>
      <c r="E27" s="94"/>
      <c r="F27" s="94"/>
      <c r="G27" s="94"/>
      <c r="H27" s="94"/>
      <c r="I27" s="94"/>
    </row>
    <row r="28" spans="1:10" x14ac:dyDescent="0.3">
      <c r="B28" s="92"/>
      <c r="C28" s="93"/>
      <c r="D28" s="94"/>
      <c r="E28" s="94"/>
      <c r="F28" s="94"/>
      <c r="G28" s="94"/>
      <c r="H28" s="94"/>
      <c r="I28" s="94"/>
    </row>
    <row r="29" spans="1:10" x14ac:dyDescent="0.3">
      <c r="B29" s="92"/>
      <c r="C29" s="93"/>
      <c r="D29" s="94"/>
      <c r="E29" s="94"/>
      <c r="F29" s="94"/>
      <c r="G29" s="94"/>
      <c r="H29" s="94"/>
      <c r="I29" s="94"/>
    </row>
    <row r="30" spans="1:10" x14ac:dyDescent="0.3">
      <c r="B30" s="92"/>
      <c r="C30" s="93"/>
      <c r="D30" s="94"/>
      <c r="E30" s="94"/>
      <c r="F30" s="94"/>
      <c r="G30" s="94"/>
      <c r="H30" s="94"/>
      <c r="I30" s="94"/>
    </row>
    <row r="31" spans="1:10" x14ac:dyDescent="0.3">
      <c r="B31" s="92"/>
      <c r="C31" s="93"/>
      <c r="D31" s="94"/>
      <c r="E31" s="94"/>
      <c r="F31" s="94"/>
      <c r="G31" s="94"/>
      <c r="H31" s="94"/>
      <c r="I31" s="94"/>
    </row>
    <row r="32" spans="1:10" s="102" customFormat="1" x14ac:dyDescent="0.3">
      <c r="A32" s="101"/>
      <c r="B32" s="92"/>
      <c r="C32" s="93"/>
      <c r="D32" s="94"/>
      <c r="E32" s="94"/>
      <c r="F32" s="94"/>
      <c r="G32" s="94"/>
      <c r="H32" s="94"/>
      <c r="I32" s="94"/>
      <c r="J32" s="101"/>
    </row>
    <row r="33" spans="2:9" x14ac:dyDescent="0.3">
      <c r="B33" s="103"/>
      <c r="C33" s="104" t="s">
        <v>63</v>
      </c>
      <c r="D33" s="105">
        <f>D11+D16+D19+D22+D25</f>
        <v>145940431</v>
      </c>
      <c r="E33" s="106">
        <f t="shared" ref="E33:H33" si="1">E11+E16+E19+E22+E25</f>
        <v>-13821105</v>
      </c>
      <c r="F33" s="105">
        <f>F11+F16+F19+F22+F25</f>
        <v>132119325</v>
      </c>
      <c r="G33" s="105">
        <f t="shared" si="1"/>
        <v>131130678</v>
      </c>
      <c r="H33" s="105">
        <f t="shared" si="1"/>
        <v>122576947</v>
      </c>
      <c r="I33" s="105">
        <f>I11+I16+I19+I22+I25</f>
        <v>988647</v>
      </c>
    </row>
    <row r="34" spans="2:9" x14ac:dyDescent="0.3">
      <c r="B34" s="2"/>
      <c r="C34" s="2"/>
      <c r="D34" s="107"/>
      <c r="E34" s="107"/>
      <c r="F34" s="107"/>
      <c r="G34" s="107"/>
      <c r="H34" s="107"/>
      <c r="I34" s="107"/>
    </row>
    <row r="35" spans="2:9" x14ac:dyDescent="0.3">
      <c r="D35" s="108"/>
      <c r="E35" s="108"/>
      <c r="F35" s="108"/>
      <c r="G35" s="108"/>
      <c r="H35" s="108"/>
      <c r="I35" s="108"/>
    </row>
    <row r="36" spans="2:9" x14ac:dyDescent="0.3">
      <c r="D36" s="108"/>
      <c r="E36" s="108"/>
      <c r="F36" s="108"/>
      <c r="G36" s="108"/>
      <c r="H36" s="108"/>
      <c r="I36" s="108"/>
    </row>
  </sheetData>
  <mergeCells count="12">
    <mergeCell ref="B4:I4"/>
    <mergeCell ref="L4:S4"/>
    <mergeCell ref="B5:I5"/>
    <mergeCell ref="B6:C8"/>
    <mergeCell ref="D6:H6"/>
    <mergeCell ref="I6:I7"/>
    <mergeCell ref="B1:I1"/>
    <mergeCell ref="L1:S1"/>
    <mergeCell ref="B2:I2"/>
    <mergeCell ref="L2:S2"/>
    <mergeCell ref="B3:I3"/>
    <mergeCell ref="L3:S3"/>
  </mergeCells>
  <printOptions horizontalCentered="1"/>
  <pageMargins left="0.31496062992125984" right="0.31496062992125984" top="0.74803149606299213" bottom="0.74803149606299213" header="0.31496062992125984" footer="0.31496062992125984"/>
  <pageSetup scale="95" orientation="landscape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8D2897-328B-47B9-9968-A85FB60B8892}">
  <dimension ref="A1:J36"/>
  <sheetViews>
    <sheetView workbookViewId="0">
      <selection sqref="A1:XFD1048576"/>
    </sheetView>
  </sheetViews>
  <sheetFormatPr baseColWidth="10" defaultRowHeight="14.4" x14ac:dyDescent="0.3"/>
  <cols>
    <col min="1" max="1" width="2.33203125" style="81" customWidth="1"/>
    <col min="2" max="2" width="3.33203125" style="1" customWidth="1"/>
    <col min="3" max="3" width="52.5546875" style="1" customWidth="1"/>
    <col min="4" max="9" width="13.109375" style="1" customWidth="1"/>
    <col min="10" max="10" width="2.6640625" style="81" customWidth="1"/>
  </cols>
  <sheetData>
    <row r="1" spans="2:9" x14ac:dyDescent="0.3">
      <c r="B1" s="82" t="s">
        <v>36</v>
      </c>
      <c r="C1" s="82"/>
      <c r="D1" s="82"/>
      <c r="E1" s="82"/>
      <c r="F1" s="82"/>
      <c r="G1" s="82"/>
      <c r="H1" s="82"/>
      <c r="I1" s="82"/>
    </row>
    <row r="2" spans="2:9" x14ac:dyDescent="0.3">
      <c r="B2" s="82" t="s">
        <v>43</v>
      </c>
      <c r="C2" s="82"/>
      <c r="D2" s="82"/>
      <c r="E2" s="82"/>
      <c r="F2" s="82"/>
      <c r="G2" s="82"/>
      <c r="H2" s="82"/>
      <c r="I2" s="82"/>
    </row>
    <row r="3" spans="2:9" x14ac:dyDescent="0.3">
      <c r="B3" s="82" t="s">
        <v>46</v>
      </c>
      <c r="C3" s="82"/>
      <c r="D3" s="82"/>
      <c r="E3" s="82"/>
      <c r="F3" s="82"/>
      <c r="G3" s="82"/>
      <c r="H3" s="82"/>
      <c r="I3" s="82"/>
    </row>
    <row r="4" spans="2:9" x14ac:dyDescent="0.3">
      <c r="B4" s="82" t="s">
        <v>47</v>
      </c>
      <c r="C4" s="82"/>
      <c r="D4" s="82"/>
      <c r="E4" s="82"/>
      <c r="F4" s="82"/>
      <c r="G4" s="82"/>
      <c r="H4" s="82"/>
      <c r="I4" s="82"/>
    </row>
    <row r="5" spans="2:9" x14ac:dyDescent="0.3">
      <c r="B5" s="82" t="s">
        <v>45</v>
      </c>
      <c r="C5" s="82"/>
      <c r="D5" s="82"/>
      <c r="E5" s="82"/>
      <c r="F5" s="82"/>
      <c r="G5" s="82"/>
      <c r="H5" s="82"/>
      <c r="I5" s="82"/>
    </row>
    <row r="6" spans="2:9" x14ac:dyDescent="0.3">
      <c r="B6" s="84" t="s">
        <v>48</v>
      </c>
      <c r="C6" s="84"/>
      <c r="D6" s="85" t="s">
        <v>49</v>
      </c>
      <c r="E6" s="85"/>
      <c r="F6" s="85"/>
      <c r="G6" s="85"/>
      <c r="H6" s="85"/>
      <c r="I6" s="85" t="s">
        <v>50</v>
      </c>
    </row>
    <row r="7" spans="2:9" ht="20.399999999999999" x14ac:dyDescent="0.3">
      <c r="B7" s="86"/>
      <c r="C7" s="86"/>
      <c r="D7" s="87" t="s">
        <v>51</v>
      </c>
      <c r="E7" s="87" t="s">
        <v>52</v>
      </c>
      <c r="F7" s="87" t="s">
        <v>6</v>
      </c>
      <c r="G7" s="87" t="s">
        <v>7</v>
      </c>
      <c r="H7" s="87" t="s">
        <v>53</v>
      </c>
      <c r="I7" s="88"/>
    </row>
    <row r="8" spans="2:9" x14ac:dyDescent="0.3">
      <c r="B8" s="86"/>
      <c r="C8" s="86"/>
      <c r="D8" s="87">
        <v>1</v>
      </c>
      <c r="E8" s="87">
        <v>2</v>
      </c>
      <c r="F8" s="87" t="s">
        <v>54</v>
      </c>
      <c r="G8" s="87">
        <v>4</v>
      </c>
      <c r="H8" s="87">
        <v>5</v>
      </c>
      <c r="I8" s="87" t="s">
        <v>55</v>
      </c>
    </row>
    <row r="9" spans="2:9" x14ac:dyDescent="0.3">
      <c r="B9" s="89"/>
      <c r="C9" s="90"/>
      <c r="D9" s="91"/>
      <c r="E9" s="91"/>
      <c r="F9" s="91"/>
      <c r="G9" s="91"/>
      <c r="H9" s="91"/>
      <c r="I9" s="91"/>
    </row>
    <row r="10" spans="2:9" x14ac:dyDescent="0.3">
      <c r="B10" s="92"/>
      <c r="C10" s="93"/>
      <c r="D10" s="94"/>
      <c r="E10" s="94"/>
      <c r="F10" s="94"/>
      <c r="G10" s="94"/>
      <c r="H10" s="94"/>
      <c r="I10" s="94"/>
    </row>
    <row r="11" spans="2:9" x14ac:dyDescent="0.3">
      <c r="B11" s="92"/>
      <c r="C11" s="95" t="s">
        <v>64</v>
      </c>
      <c r="D11" s="96">
        <v>0</v>
      </c>
      <c r="E11" s="96">
        <v>0</v>
      </c>
      <c r="F11" s="96">
        <f>D11+E11</f>
        <v>0</v>
      </c>
      <c r="G11" s="96">
        <v>0</v>
      </c>
      <c r="H11" s="96">
        <v>0</v>
      </c>
      <c r="I11" s="96">
        <f>F11-G11</f>
        <v>0</v>
      </c>
    </row>
    <row r="12" spans="2:9" x14ac:dyDescent="0.3">
      <c r="B12" s="92"/>
      <c r="C12" s="95" t="s">
        <v>65</v>
      </c>
      <c r="D12" s="96">
        <v>0</v>
      </c>
      <c r="E12" s="96">
        <v>0</v>
      </c>
      <c r="F12" s="96">
        <f t="shared" ref="F12:F19" si="0">D12+E12</f>
        <v>0</v>
      </c>
      <c r="G12" s="96">
        <v>0</v>
      </c>
      <c r="H12" s="96">
        <v>0</v>
      </c>
      <c r="I12" s="96">
        <f t="shared" ref="I12:I20" si="1">F12-G12</f>
        <v>0</v>
      </c>
    </row>
    <row r="13" spans="2:9" x14ac:dyDescent="0.3">
      <c r="B13" s="92"/>
      <c r="C13" s="95" t="s">
        <v>66</v>
      </c>
      <c r="D13" s="96">
        <v>0</v>
      </c>
      <c r="E13" s="96">
        <v>0</v>
      </c>
      <c r="F13" s="96">
        <f t="shared" si="0"/>
        <v>0</v>
      </c>
      <c r="G13" s="96">
        <v>0</v>
      </c>
      <c r="H13" s="96">
        <v>0</v>
      </c>
      <c r="I13" s="96">
        <f t="shared" si="1"/>
        <v>0</v>
      </c>
    </row>
    <row r="14" spans="2:9" x14ac:dyDescent="0.3">
      <c r="B14" s="92"/>
      <c r="C14" s="95" t="s">
        <v>67</v>
      </c>
      <c r="D14" s="96">
        <v>0</v>
      </c>
      <c r="E14" s="96">
        <v>0</v>
      </c>
      <c r="F14" s="96">
        <f t="shared" si="0"/>
        <v>0</v>
      </c>
      <c r="G14" s="96">
        <v>0</v>
      </c>
      <c r="H14" s="96">
        <v>0</v>
      </c>
      <c r="I14" s="96">
        <f t="shared" si="1"/>
        <v>0</v>
      </c>
    </row>
    <row r="15" spans="2:9" x14ac:dyDescent="0.3">
      <c r="B15" s="92"/>
      <c r="C15" s="95" t="s">
        <v>68</v>
      </c>
      <c r="D15" s="96">
        <v>0</v>
      </c>
      <c r="E15" s="96">
        <v>0</v>
      </c>
      <c r="F15" s="96">
        <f t="shared" si="0"/>
        <v>0</v>
      </c>
      <c r="G15" s="96">
        <v>0</v>
      </c>
      <c r="H15" s="96">
        <v>0</v>
      </c>
      <c r="I15" s="96">
        <f t="shared" si="1"/>
        <v>0</v>
      </c>
    </row>
    <row r="16" spans="2:9" x14ac:dyDescent="0.3">
      <c r="B16" s="92"/>
      <c r="C16" s="95" t="s">
        <v>69</v>
      </c>
      <c r="D16" s="96">
        <v>0</v>
      </c>
      <c r="E16" s="96">
        <v>0</v>
      </c>
      <c r="F16" s="96">
        <f t="shared" si="0"/>
        <v>0</v>
      </c>
      <c r="G16" s="96">
        <v>0</v>
      </c>
      <c r="H16" s="96">
        <v>0</v>
      </c>
      <c r="I16" s="96">
        <f t="shared" si="1"/>
        <v>0</v>
      </c>
    </row>
    <row r="17" spans="1:10" x14ac:dyDescent="0.3">
      <c r="B17" s="92"/>
      <c r="C17" s="95" t="s">
        <v>70</v>
      </c>
      <c r="D17" s="96">
        <v>0</v>
      </c>
      <c r="E17" s="96">
        <v>0</v>
      </c>
      <c r="F17" s="96">
        <f t="shared" si="0"/>
        <v>0</v>
      </c>
      <c r="G17" s="96">
        <v>0</v>
      </c>
      <c r="H17" s="96">
        <v>0</v>
      </c>
      <c r="I17" s="96">
        <f t="shared" si="1"/>
        <v>0</v>
      </c>
    </row>
    <row r="18" spans="1:10" x14ac:dyDescent="0.3">
      <c r="B18" s="92"/>
      <c r="C18" s="95" t="s">
        <v>71</v>
      </c>
      <c r="D18" s="96">
        <v>0</v>
      </c>
      <c r="E18" s="96">
        <v>0</v>
      </c>
      <c r="F18" s="96">
        <f t="shared" si="0"/>
        <v>0</v>
      </c>
      <c r="G18" s="96">
        <v>0</v>
      </c>
      <c r="H18" s="96">
        <v>0</v>
      </c>
      <c r="I18" s="96">
        <f t="shared" si="1"/>
        <v>0</v>
      </c>
    </row>
    <row r="19" spans="1:10" x14ac:dyDescent="0.3">
      <c r="B19" s="92"/>
      <c r="C19" s="95" t="s">
        <v>72</v>
      </c>
      <c r="D19" s="96">
        <v>0</v>
      </c>
      <c r="E19" s="96">
        <v>0</v>
      </c>
      <c r="F19" s="96">
        <f t="shared" si="0"/>
        <v>0</v>
      </c>
      <c r="G19" s="96">
        <v>0</v>
      </c>
      <c r="H19" s="96">
        <v>0</v>
      </c>
      <c r="I19" s="96">
        <f t="shared" si="1"/>
        <v>0</v>
      </c>
    </row>
    <row r="20" spans="1:10" x14ac:dyDescent="0.3">
      <c r="B20" s="92"/>
      <c r="C20" s="95" t="s">
        <v>73</v>
      </c>
      <c r="D20" s="96">
        <v>145940431</v>
      </c>
      <c r="E20" s="97">
        <v>-13821105</v>
      </c>
      <c r="F20" s="96">
        <f>D20+E20-1</f>
        <v>132119325</v>
      </c>
      <c r="G20" s="96">
        <v>131130678</v>
      </c>
      <c r="H20" s="96">
        <v>122576947</v>
      </c>
      <c r="I20" s="96">
        <f t="shared" si="1"/>
        <v>988647</v>
      </c>
    </row>
    <row r="21" spans="1:10" x14ac:dyDescent="0.3">
      <c r="B21" s="92"/>
      <c r="C21" s="95"/>
      <c r="D21" s="96"/>
      <c r="E21" s="96"/>
      <c r="F21" s="96"/>
      <c r="G21" s="96"/>
      <c r="H21" s="96"/>
      <c r="I21" s="96"/>
    </row>
    <row r="22" spans="1:10" x14ac:dyDescent="0.3">
      <c r="B22" s="92"/>
      <c r="C22" s="95"/>
      <c r="D22" s="96"/>
      <c r="E22" s="96"/>
      <c r="F22" s="96"/>
      <c r="G22" s="96"/>
      <c r="H22" s="96"/>
      <c r="I22" s="96"/>
    </row>
    <row r="23" spans="1:10" x14ac:dyDescent="0.3">
      <c r="B23" s="92"/>
      <c r="C23" s="95"/>
      <c r="D23" s="96"/>
      <c r="E23" s="96"/>
      <c r="F23" s="96"/>
      <c r="G23" s="96"/>
      <c r="H23" s="96"/>
      <c r="I23" s="96"/>
    </row>
    <row r="24" spans="1:10" x14ac:dyDescent="0.3">
      <c r="B24" s="92"/>
      <c r="C24" s="95"/>
      <c r="D24" s="96"/>
      <c r="E24" s="96"/>
      <c r="F24" s="96"/>
      <c r="G24" s="96"/>
      <c r="H24" s="96"/>
      <c r="I24" s="96"/>
    </row>
    <row r="25" spans="1:10" x14ac:dyDescent="0.3">
      <c r="B25" s="92"/>
      <c r="C25" s="95"/>
      <c r="D25" s="96"/>
      <c r="E25" s="96"/>
      <c r="F25" s="96"/>
      <c r="G25" s="96"/>
      <c r="H25" s="96"/>
      <c r="I25" s="96"/>
    </row>
    <row r="26" spans="1:10" x14ac:dyDescent="0.3">
      <c r="B26" s="92"/>
      <c r="C26" s="93"/>
      <c r="D26" s="94"/>
      <c r="E26" s="94"/>
      <c r="F26" s="94"/>
      <c r="G26" s="94"/>
      <c r="H26" s="94"/>
      <c r="I26" s="94"/>
    </row>
    <row r="27" spans="1:10" x14ac:dyDescent="0.3">
      <c r="B27" s="92"/>
      <c r="C27" s="93"/>
      <c r="D27" s="94"/>
      <c r="E27" s="94"/>
      <c r="F27" s="94"/>
      <c r="G27" s="94"/>
      <c r="H27" s="94"/>
      <c r="I27" s="94"/>
    </row>
    <row r="28" spans="1:10" x14ac:dyDescent="0.3">
      <c r="B28" s="92"/>
      <c r="C28" s="93"/>
      <c r="D28" s="94"/>
      <c r="E28" s="94"/>
      <c r="F28" s="94"/>
      <c r="G28" s="94"/>
      <c r="H28" s="94"/>
      <c r="I28" s="94"/>
    </row>
    <row r="29" spans="1:10" x14ac:dyDescent="0.3">
      <c r="B29" s="92"/>
      <c r="C29" s="93"/>
      <c r="D29" s="94"/>
      <c r="E29" s="94"/>
      <c r="F29" s="94"/>
      <c r="G29" s="94"/>
      <c r="H29" s="94"/>
      <c r="I29" s="94"/>
    </row>
    <row r="30" spans="1:10" x14ac:dyDescent="0.3">
      <c r="B30" s="92"/>
      <c r="C30" s="93"/>
      <c r="D30" s="94"/>
      <c r="E30" s="94"/>
      <c r="F30" s="94"/>
      <c r="G30" s="94"/>
      <c r="H30" s="94"/>
      <c r="I30" s="94"/>
    </row>
    <row r="31" spans="1:10" x14ac:dyDescent="0.3">
      <c r="B31" s="92"/>
      <c r="C31" s="93"/>
      <c r="D31" s="94"/>
      <c r="E31" s="94"/>
      <c r="F31" s="94"/>
      <c r="G31" s="94"/>
      <c r="H31" s="94"/>
      <c r="I31" s="94"/>
    </row>
    <row r="32" spans="1:10" s="102" customFormat="1" x14ac:dyDescent="0.3">
      <c r="A32" s="101"/>
      <c r="B32" s="92"/>
      <c r="C32" s="93"/>
      <c r="D32" s="94"/>
      <c r="E32" s="94"/>
      <c r="F32" s="94"/>
      <c r="G32" s="94"/>
      <c r="H32" s="94"/>
      <c r="I32" s="94"/>
      <c r="J32" s="101"/>
    </row>
    <row r="33" spans="2:9" x14ac:dyDescent="0.3">
      <c r="B33" s="103"/>
      <c r="C33" s="104" t="s">
        <v>63</v>
      </c>
      <c r="D33" s="105">
        <f>SUM(D11:D32)</f>
        <v>145940431</v>
      </c>
      <c r="E33" s="106">
        <f t="shared" ref="E33:H33" si="2">SUM(E11:E32)</f>
        <v>-13821105</v>
      </c>
      <c r="F33" s="105">
        <f>SUM(F11:F32)</f>
        <v>132119325</v>
      </c>
      <c r="G33" s="105">
        <f t="shared" si="2"/>
        <v>131130678</v>
      </c>
      <c r="H33" s="105">
        <f t="shared" si="2"/>
        <v>122576947</v>
      </c>
      <c r="I33" s="105">
        <f>SUM(I11:I32)</f>
        <v>988647</v>
      </c>
    </row>
    <row r="34" spans="2:9" x14ac:dyDescent="0.3">
      <c r="B34" s="2"/>
      <c r="C34" s="2"/>
      <c r="D34" s="107"/>
      <c r="E34" s="107"/>
      <c r="F34" s="107"/>
      <c r="G34" s="107"/>
      <c r="H34" s="107"/>
      <c r="I34" s="107"/>
    </row>
    <row r="35" spans="2:9" x14ac:dyDescent="0.3">
      <c r="D35" s="108"/>
      <c r="E35" s="108"/>
      <c r="F35" s="108"/>
      <c r="G35" s="108"/>
      <c r="H35" s="108"/>
      <c r="I35" s="108"/>
    </row>
    <row r="36" spans="2:9" x14ac:dyDescent="0.3">
      <c r="D36" s="108"/>
      <c r="E36" s="108"/>
      <c r="F36" s="108"/>
      <c r="G36" s="108"/>
      <c r="H36" s="108"/>
      <c r="I36" s="108"/>
    </row>
  </sheetData>
  <mergeCells count="8">
    <mergeCell ref="B1:I1"/>
    <mergeCell ref="B2:I2"/>
    <mergeCell ref="B3:I3"/>
    <mergeCell ref="B4:I4"/>
    <mergeCell ref="B5:I5"/>
    <mergeCell ref="B6:C8"/>
    <mergeCell ref="D6:H6"/>
    <mergeCell ref="I6:I7"/>
  </mergeCells>
  <printOptions horizontalCentered="1"/>
  <pageMargins left="0.31496062992125984" right="0.31496062992125984" top="0.74803149606299213" bottom="0.74803149606299213" header="0.31496062992125984" footer="0.31496062992125984"/>
  <pageSetup scale="95" orientation="landscape" horizontalDpi="4294967293" vertic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C07E11-50DC-44A5-B8AF-255C4FA25B55}">
  <dimension ref="A1:J32"/>
  <sheetViews>
    <sheetView workbookViewId="0">
      <selection sqref="A1:J32"/>
    </sheetView>
  </sheetViews>
  <sheetFormatPr baseColWidth="10" defaultRowHeight="14.4" x14ac:dyDescent="0.3"/>
  <cols>
    <col min="1" max="1" width="2.5546875" customWidth="1"/>
    <col min="2" max="2" width="2" customWidth="1"/>
    <col min="3" max="3" width="45.88671875" customWidth="1"/>
    <col min="4" max="9" width="13.109375" customWidth="1"/>
    <col min="10" max="10" width="3" customWidth="1"/>
  </cols>
  <sheetData>
    <row r="1" spans="1:10" x14ac:dyDescent="0.3">
      <c r="A1" s="81"/>
      <c r="B1" s="82" t="s">
        <v>36</v>
      </c>
      <c r="C1" s="82"/>
      <c r="D1" s="82"/>
      <c r="E1" s="82"/>
      <c r="F1" s="82"/>
      <c r="G1" s="82"/>
      <c r="H1" s="82"/>
      <c r="I1" s="82"/>
    </row>
    <row r="2" spans="1:10" x14ac:dyDescent="0.3">
      <c r="A2" s="81"/>
      <c r="B2" s="82" t="s">
        <v>43</v>
      </c>
      <c r="C2" s="82"/>
      <c r="D2" s="82"/>
      <c r="E2" s="82"/>
      <c r="F2" s="82"/>
      <c r="G2" s="82"/>
      <c r="H2" s="82"/>
      <c r="I2" s="82"/>
    </row>
    <row r="3" spans="1:10" x14ac:dyDescent="0.3">
      <c r="A3" s="81"/>
      <c r="B3" s="82" t="s">
        <v>46</v>
      </c>
      <c r="C3" s="82"/>
      <c r="D3" s="82"/>
      <c r="E3" s="82"/>
      <c r="F3" s="82"/>
      <c r="G3" s="82"/>
      <c r="H3" s="82"/>
      <c r="I3" s="82"/>
    </row>
    <row r="4" spans="1:10" x14ac:dyDescent="0.3">
      <c r="A4" s="81"/>
      <c r="B4" s="82" t="s">
        <v>74</v>
      </c>
      <c r="C4" s="82"/>
      <c r="D4" s="82"/>
      <c r="E4" s="82"/>
      <c r="F4" s="82"/>
      <c r="G4" s="82"/>
      <c r="H4" s="82"/>
      <c r="I4" s="82"/>
    </row>
    <row r="5" spans="1:10" x14ac:dyDescent="0.3">
      <c r="A5" s="81"/>
      <c r="B5" s="82" t="s">
        <v>45</v>
      </c>
      <c r="C5" s="82"/>
      <c r="D5" s="82"/>
      <c r="E5" s="82"/>
      <c r="F5" s="82"/>
      <c r="G5" s="82"/>
      <c r="H5" s="82"/>
      <c r="I5" s="82"/>
      <c r="J5" s="81"/>
    </row>
    <row r="6" spans="1:10" x14ac:dyDescent="0.3">
      <c r="A6" s="81"/>
      <c r="B6" s="109"/>
      <c r="C6" s="109"/>
      <c r="D6" s="109"/>
      <c r="E6" s="109"/>
      <c r="F6" s="109"/>
      <c r="G6" s="109"/>
      <c r="H6" s="109"/>
      <c r="I6" s="109"/>
    </row>
    <row r="7" spans="1:10" x14ac:dyDescent="0.3">
      <c r="A7" s="81"/>
      <c r="B7" s="86" t="s">
        <v>48</v>
      </c>
      <c r="C7" s="86"/>
      <c r="D7" s="88" t="s">
        <v>75</v>
      </c>
      <c r="E7" s="88"/>
      <c r="F7" s="88"/>
      <c r="G7" s="88"/>
      <c r="H7" s="88"/>
      <c r="I7" s="88" t="s">
        <v>50</v>
      </c>
    </row>
    <row r="8" spans="1:10" ht="20.399999999999999" x14ac:dyDescent="0.3">
      <c r="A8" s="81"/>
      <c r="B8" s="86"/>
      <c r="C8" s="86"/>
      <c r="D8" s="87" t="s">
        <v>51</v>
      </c>
      <c r="E8" s="87" t="s">
        <v>52</v>
      </c>
      <c r="F8" s="87" t="s">
        <v>6</v>
      </c>
      <c r="G8" s="87" t="s">
        <v>7</v>
      </c>
      <c r="H8" s="87" t="s">
        <v>53</v>
      </c>
      <c r="I8" s="88"/>
    </row>
    <row r="9" spans="1:10" x14ac:dyDescent="0.3">
      <c r="A9" s="81"/>
      <c r="B9" s="86"/>
      <c r="C9" s="86"/>
      <c r="D9" s="87">
        <v>1</v>
      </c>
      <c r="E9" s="87">
        <v>2</v>
      </c>
      <c r="F9" s="87" t="s">
        <v>54</v>
      </c>
      <c r="G9" s="87">
        <v>4</v>
      </c>
      <c r="H9" s="87">
        <v>5</v>
      </c>
      <c r="I9" s="87" t="s">
        <v>55</v>
      </c>
    </row>
    <row r="10" spans="1:10" x14ac:dyDescent="0.3">
      <c r="A10" s="81"/>
      <c r="B10" s="110"/>
      <c r="C10" s="111"/>
      <c r="D10" s="112"/>
      <c r="E10" s="112"/>
      <c r="F10" s="112"/>
      <c r="G10" s="112"/>
      <c r="H10" s="112"/>
      <c r="I10" s="112"/>
    </row>
    <row r="11" spans="1:10" x14ac:dyDescent="0.3">
      <c r="A11" s="81"/>
      <c r="B11" s="89"/>
      <c r="C11" s="113"/>
      <c r="D11" s="114"/>
      <c r="E11" s="114"/>
      <c r="F11" s="114"/>
      <c r="G11" s="114"/>
      <c r="H11" s="114"/>
      <c r="I11" s="114"/>
    </row>
    <row r="12" spans="1:10" x14ac:dyDescent="0.3">
      <c r="A12" s="81"/>
      <c r="B12" s="89"/>
      <c r="C12" s="115" t="s">
        <v>76</v>
      </c>
      <c r="D12" s="116">
        <v>145106402</v>
      </c>
      <c r="E12" s="117">
        <v>-13067268</v>
      </c>
      <c r="F12" s="116">
        <f>D12+E12</f>
        <v>132039134</v>
      </c>
      <c r="G12" s="116">
        <v>131050487</v>
      </c>
      <c r="H12" s="116">
        <v>122496755</v>
      </c>
      <c r="I12" s="116">
        <f>F12-G12</f>
        <v>988647</v>
      </c>
    </row>
    <row r="13" spans="1:10" x14ac:dyDescent="0.3">
      <c r="A13" s="81"/>
      <c r="B13" s="89"/>
      <c r="C13" s="115"/>
      <c r="D13" s="116"/>
      <c r="E13" s="116"/>
      <c r="F13" s="116"/>
      <c r="G13" s="116"/>
      <c r="H13" s="116"/>
      <c r="I13" s="116"/>
    </row>
    <row r="14" spans="1:10" x14ac:dyDescent="0.3">
      <c r="A14" s="81"/>
      <c r="B14" s="89"/>
      <c r="C14" s="118"/>
      <c r="D14" s="116"/>
      <c r="E14" s="116"/>
      <c r="F14" s="116"/>
      <c r="G14" s="116"/>
      <c r="H14" s="116"/>
      <c r="I14" s="116"/>
    </row>
    <row r="15" spans="1:10" x14ac:dyDescent="0.3">
      <c r="A15" s="81"/>
      <c r="B15" s="119"/>
      <c r="C15" s="120"/>
      <c r="D15" s="114"/>
      <c r="E15" s="114"/>
      <c r="F15" s="114"/>
      <c r="G15" s="114"/>
      <c r="H15" s="114"/>
      <c r="I15" s="114"/>
    </row>
    <row r="16" spans="1:10" x14ac:dyDescent="0.3">
      <c r="A16" s="81"/>
      <c r="B16" s="119"/>
      <c r="C16" s="121" t="s">
        <v>77</v>
      </c>
      <c r="D16" s="116">
        <v>834029</v>
      </c>
      <c r="E16" s="117">
        <v>-753837</v>
      </c>
      <c r="F16" s="116">
        <f>D16+E16-1</f>
        <v>80191</v>
      </c>
      <c r="G16" s="116">
        <v>80191</v>
      </c>
      <c r="H16" s="116">
        <v>80191</v>
      </c>
      <c r="I16" s="116">
        <f>F16-G16</f>
        <v>0</v>
      </c>
    </row>
    <row r="17" spans="1:10" x14ac:dyDescent="0.3">
      <c r="A17" s="81"/>
      <c r="B17" s="119"/>
      <c r="C17" s="122"/>
      <c r="D17" s="116"/>
      <c r="E17" s="116"/>
      <c r="F17" s="116"/>
      <c r="G17" s="116"/>
      <c r="H17" s="116"/>
      <c r="I17" s="116"/>
    </row>
    <row r="18" spans="1:10" x14ac:dyDescent="0.3">
      <c r="A18" s="81"/>
      <c r="B18" s="119"/>
      <c r="C18" s="120"/>
      <c r="D18" s="114"/>
      <c r="E18" s="114"/>
      <c r="F18" s="114"/>
      <c r="G18" s="114"/>
      <c r="H18" s="114"/>
      <c r="I18" s="114"/>
    </row>
    <row r="19" spans="1:10" x14ac:dyDescent="0.3">
      <c r="A19" s="81"/>
      <c r="B19" s="119"/>
      <c r="C19" s="121"/>
      <c r="D19" s="116"/>
      <c r="E19" s="116"/>
      <c r="F19" s="116"/>
      <c r="G19" s="116"/>
      <c r="H19" s="116"/>
      <c r="I19" s="116"/>
    </row>
    <row r="20" spans="1:10" x14ac:dyDescent="0.3">
      <c r="A20" s="81"/>
      <c r="B20" s="119"/>
      <c r="C20" s="115" t="s">
        <v>78</v>
      </c>
      <c r="D20" s="116">
        <v>0</v>
      </c>
      <c r="E20" s="116">
        <v>0</v>
      </c>
      <c r="F20" s="116">
        <f>D20+E20</f>
        <v>0</v>
      </c>
      <c r="G20" s="116">
        <v>0</v>
      </c>
      <c r="H20" s="116">
        <v>0</v>
      </c>
      <c r="I20" s="116">
        <f>F20-G20</f>
        <v>0</v>
      </c>
    </row>
    <row r="21" spans="1:10" x14ac:dyDescent="0.3">
      <c r="A21" s="81"/>
      <c r="B21" s="119"/>
      <c r="C21" s="115"/>
      <c r="D21" s="116"/>
      <c r="E21" s="116"/>
      <c r="F21" s="116"/>
      <c r="G21" s="116"/>
      <c r="H21" s="116"/>
      <c r="I21" s="116"/>
    </row>
    <row r="22" spans="1:10" x14ac:dyDescent="0.3">
      <c r="A22" s="81"/>
      <c r="B22" s="119"/>
      <c r="C22" s="115"/>
      <c r="D22" s="116"/>
      <c r="E22" s="116"/>
      <c r="F22" s="116"/>
      <c r="G22" s="116"/>
      <c r="H22" s="116"/>
      <c r="I22" s="116"/>
    </row>
    <row r="23" spans="1:10" x14ac:dyDescent="0.3">
      <c r="A23" s="81"/>
      <c r="B23" s="119"/>
      <c r="C23" s="115"/>
      <c r="D23" s="116"/>
      <c r="E23" s="116"/>
      <c r="F23" s="116"/>
      <c r="G23" s="116"/>
      <c r="H23" s="116"/>
      <c r="I23" s="116"/>
    </row>
    <row r="24" spans="1:10" x14ac:dyDescent="0.3">
      <c r="A24" s="81"/>
      <c r="B24" s="119"/>
      <c r="C24" s="115" t="s">
        <v>79</v>
      </c>
      <c r="D24" s="116">
        <v>0</v>
      </c>
      <c r="E24" s="116">
        <v>0</v>
      </c>
      <c r="F24" s="116">
        <f>D24+E24</f>
        <v>0</v>
      </c>
      <c r="G24" s="116">
        <v>0</v>
      </c>
      <c r="H24" s="116">
        <v>0</v>
      </c>
      <c r="I24" s="116">
        <f>F24-G24</f>
        <v>0</v>
      </c>
    </row>
    <row r="25" spans="1:10" x14ac:dyDescent="0.3">
      <c r="A25" s="81"/>
      <c r="B25" s="119"/>
      <c r="C25" s="115"/>
      <c r="D25" s="116"/>
      <c r="E25" s="116"/>
      <c r="F25" s="116"/>
      <c r="G25" s="116"/>
      <c r="H25" s="116"/>
      <c r="I25" s="116"/>
    </row>
    <row r="26" spans="1:10" x14ac:dyDescent="0.3">
      <c r="A26" s="81"/>
      <c r="B26" s="119"/>
      <c r="C26" s="115"/>
      <c r="D26" s="116"/>
      <c r="E26" s="116"/>
      <c r="F26" s="116"/>
      <c r="G26" s="116"/>
      <c r="H26" s="116"/>
      <c r="I26" s="116"/>
    </row>
    <row r="27" spans="1:10" x14ac:dyDescent="0.3">
      <c r="A27" s="81"/>
      <c r="B27" s="119"/>
      <c r="C27" s="115"/>
      <c r="D27" s="116"/>
      <c r="E27" s="116"/>
      <c r="F27" s="116"/>
      <c r="G27" s="116"/>
      <c r="H27" s="116"/>
      <c r="I27" s="116"/>
    </row>
    <row r="28" spans="1:10" x14ac:dyDescent="0.3">
      <c r="A28" s="81"/>
      <c r="B28" s="119"/>
      <c r="C28" s="115" t="s">
        <v>80</v>
      </c>
      <c r="D28" s="116">
        <v>0</v>
      </c>
      <c r="E28" s="116">
        <v>0</v>
      </c>
      <c r="F28" s="116">
        <f>D28+E28</f>
        <v>0</v>
      </c>
      <c r="G28" s="116">
        <v>0</v>
      </c>
      <c r="H28" s="116">
        <v>0</v>
      </c>
      <c r="I28" s="116">
        <f>F28-G28</f>
        <v>0</v>
      </c>
    </row>
    <row r="29" spans="1:10" x14ac:dyDescent="0.3">
      <c r="A29" s="81"/>
      <c r="B29" s="119"/>
      <c r="C29" s="115"/>
      <c r="D29" s="116"/>
      <c r="E29" s="116"/>
      <c r="F29" s="116"/>
      <c r="G29" s="116"/>
      <c r="H29" s="116"/>
      <c r="I29" s="116"/>
    </row>
    <row r="30" spans="1:10" x14ac:dyDescent="0.3">
      <c r="A30" s="81"/>
      <c r="B30" s="119"/>
      <c r="C30" s="115"/>
      <c r="D30" s="116"/>
      <c r="E30" s="116"/>
      <c r="F30" s="116"/>
      <c r="G30" s="116"/>
      <c r="H30" s="116"/>
      <c r="I30" s="116"/>
    </row>
    <row r="31" spans="1:10" x14ac:dyDescent="0.3">
      <c r="A31" s="101"/>
      <c r="B31" s="123"/>
      <c r="C31" s="124"/>
      <c r="D31" s="125"/>
      <c r="E31" s="125"/>
      <c r="F31" s="125"/>
      <c r="G31" s="125"/>
      <c r="H31" s="125"/>
      <c r="I31" s="125"/>
      <c r="J31" s="102"/>
    </row>
    <row r="32" spans="1:10" x14ac:dyDescent="0.3">
      <c r="A32" s="81"/>
      <c r="B32" s="123"/>
      <c r="C32" s="124" t="s">
        <v>81</v>
      </c>
      <c r="D32" s="126">
        <f>SUM(D12:D31)</f>
        <v>145940431</v>
      </c>
      <c r="E32" s="127">
        <f t="shared" ref="E32:I32" si="0">SUM(E12:E31)</f>
        <v>-13821105</v>
      </c>
      <c r="F32" s="126">
        <f t="shared" si="0"/>
        <v>132119325</v>
      </c>
      <c r="G32" s="126">
        <f t="shared" si="0"/>
        <v>131130678</v>
      </c>
      <c r="H32" s="126">
        <f>SUM(H12:H31)+1</f>
        <v>122576947</v>
      </c>
      <c r="I32" s="126">
        <f t="shared" si="0"/>
        <v>988647</v>
      </c>
    </row>
  </sheetData>
  <mergeCells count="8">
    <mergeCell ref="B1:I1"/>
    <mergeCell ref="B2:I2"/>
    <mergeCell ref="B3:I3"/>
    <mergeCell ref="B4:I4"/>
    <mergeCell ref="B5:I5"/>
    <mergeCell ref="B7:C9"/>
    <mergeCell ref="D7:H7"/>
    <mergeCell ref="I7:I8"/>
  </mergeCells>
  <printOptions horizontalCentered="1"/>
  <pageMargins left="0.31496062992125984" right="0.31496062992125984" top="0.74803149606299213" bottom="0.74803149606299213" header="0.31496062992125984" footer="0.31496062992125984"/>
  <pageSetup scale="95" orientation="landscape" horizontalDpi="4294967293" vertic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5CB7C8-2860-421F-8367-D82344440484}">
  <dimension ref="A1:I38"/>
  <sheetViews>
    <sheetView workbookViewId="0">
      <selection sqref="A1:I38"/>
    </sheetView>
  </sheetViews>
  <sheetFormatPr baseColWidth="10" defaultRowHeight="14.4" x14ac:dyDescent="0.3"/>
  <cols>
    <col min="1" max="1" width="2.44140625" customWidth="1"/>
    <col min="2" max="2" width="4.5546875" customWidth="1"/>
    <col min="3" max="3" width="57.33203125" customWidth="1"/>
    <col min="4" max="9" width="12.6640625" customWidth="1"/>
  </cols>
  <sheetData>
    <row r="1" spans="1:9" x14ac:dyDescent="0.3">
      <c r="A1" s="81"/>
      <c r="B1" s="82" t="s">
        <v>36</v>
      </c>
      <c r="C1" s="82"/>
      <c r="D1" s="82"/>
      <c r="E1" s="82"/>
      <c r="F1" s="82"/>
      <c r="G1" s="82"/>
      <c r="H1" s="82"/>
      <c r="I1" s="82"/>
    </row>
    <row r="2" spans="1:9" x14ac:dyDescent="0.3">
      <c r="A2" s="81"/>
      <c r="B2" s="82" t="s">
        <v>43</v>
      </c>
      <c r="C2" s="82"/>
      <c r="D2" s="82"/>
      <c r="E2" s="82"/>
      <c r="F2" s="82"/>
      <c r="G2" s="82"/>
      <c r="H2" s="82"/>
      <c r="I2" s="82"/>
    </row>
    <row r="3" spans="1:9" x14ac:dyDescent="0.3">
      <c r="A3" s="81"/>
      <c r="B3" s="82" t="s">
        <v>46</v>
      </c>
      <c r="C3" s="82"/>
      <c r="D3" s="82"/>
      <c r="E3" s="82"/>
      <c r="F3" s="82"/>
      <c r="G3" s="82"/>
      <c r="H3" s="82"/>
      <c r="I3" s="82"/>
    </row>
    <row r="4" spans="1:9" x14ac:dyDescent="0.3">
      <c r="A4" s="81"/>
      <c r="B4" s="82" t="s">
        <v>82</v>
      </c>
      <c r="C4" s="82"/>
      <c r="D4" s="82"/>
      <c r="E4" s="82"/>
      <c r="F4" s="82"/>
      <c r="G4" s="82"/>
      <c r="H4" s="82"/>
      <c r="I4" s="82"/>
    </row>
    <row r="5" spans="1:9" x14ac:dyDescent="0.3">
      <c r="A5" s="81"/>
      <c r="B5" s="82" t="s">
        <v>45</v>
      </c>
      <c r="C5" s="82"/>
      <c r="D5" s="82"/>
      <c r="E5" s="82"/>
      <c r="F5" s="82"/>
      <c r="G5" s="82"/>
      <c r="H5" s="82"/>
      <c r="I5" s="82"/>
    </row>
    <row r="6" spans="1:9" x14ac:dyDescent="0.3">
      <c r="A6" s="81"/>
      <c r="B6" s="109"/>
      <c r="C6" s="109"/>
      <c r="D6" s="109"/>
      <c r="E6" s="109"/>
      <c r="F6" s="109"/>
      <c r="G6" s="109"/>
      <c r="H6" s="109"/>
      <c r="I6" s="109"/>
    </row>
    <row r="7" spans="1:9" x14ac:dyDescent="0.3">
      <c r="A7" s="81"/>
      <c r="B7" s="86" t="s">
        <v>48</v>
      </c>
      <c r="C7" s="86"/>
      <c r="D7" s="88" t="s">
        <v>49</v>
      </c>
      <c r="E7" s="88"/>
      <c r="F7" s="88"/>
      <c r="G7" s="88"/>
      <c r="H7" s="88"/>
      <c r="I7" s="88" t="s">
        <v>50</v>
      </c>
    </row>
    <row r="8" spans="1:9" ht="30.6" x14ac:dyDescent="0.3">
      <c r="A8" s="81"/>
      <c r="B8" s="86"/>
      <c r="C8" s="86"/>
      <c r="D8" s="87" t="s">
        <v>51</v>
      </c>
      <c r="E8" s="87" t="s">
        <v>52</v>
      </c>
      <c r="F8" s="87" t="s">
        <v>6</v>
      </c>
      <c r="G8" s="87" t="s">
        <v>7</v>
      </c>
      <c r="H8" s="87" t="s">
        <v>53</v>
      </c>
      <c r="I8" s="88"/>
    </row>
    <row r="9" spans="1:9" x14ac:dyDescent="0.3">
      <c r="A9" s="81"/>
      <c r="B9" s="86"/>
      <c r="C9" s="86"/>
      <c r="D9" s="87">
        <v>1</v>
      </c>
      <c r="E9" s="87">
        <v>2</v>
      </c>
      <c r="F9" s="87" t="s">
        <v>54</v>
      </c>
      <c r="G9" s="87">
        <v>4</v>
      </c>
      <c r="H9" s="87">
        <v>5</v>
      </c>
      <c r="I9" s="87" t="s">
        <v>55</v>
      </c>
    </row>
    <row r="10" spans="1:9" x14ac:dyDescent="0.3">
      <c r="A10" s="81"/>
      <c r="B10" s="128" t="s">
        <v>83</v>
      </c>
      <c r="C10" s="129"/>
      <c r="D10" s="130">
        <f>SUM(D11:D17)</f>
        <v>52576188</v>
      </c>
      <c r="E10" s="131">
        <f>SUM(E11:E17)</f>
        <v>-5127550</v>
      </c>
      <c r="F10" s="130">
        <f>D10+E10+1</f>
        <v>47448639</v>
      </c>
      <c r="G10" s="130">
        <f>SUM(G11:G17)+1</f>
        <v>47448639</v>
      </c>
      <c r="H10" s="130">
        <f>SUM(H11:H17)</f>
        <v>46219214</v>
      </c>
      <c r="I10" s="130">
        <f>F10-G10</f>
        <v>0</v>
      </c>
    </row>
    <row r="11" spans="1:9" x14ac:dyDescent="0.3">
      <c r="A11" s="81"/>
      <c r="B11" s="132"/>
      <c r="C11" s="133" t="s">
        <v>84</v>
      </c>
      <c r="D11" s="116">
        <v>11754396</v>
      </c>
      <c r="E11" s="117">
        <v>-86350</v>
      </c>
      <c r="F11" s="116">
        <f t="shared" ref="F11:F37" si="0">D11+E11</f>
        <v>11668046</v>
      </c>
      <c r="G11" s="116">
        <v>11668046</v>
      </c>
      <c r="H11" s="116">
        <v>11668046</v>
      </c>
      <c r="I11" s="116">
        <f t="shared" ref="I11:I37" si="1">F11-G11</f>
        <v>0</v>
      </c>
    </row>
    <row r="12" spans="1:9" x14ac:dyDescent="0.3">
      <c r="A12" s="81"/>
      <c r="B12" s="132"/>
      <c r="C12" s="133" t="s">
        <v>85</v>
      </c>
      <c r="D12" s="116">
        <v>5858873</v>
      </c>
      <c r="E12" s="117">
        <v>-4250578</v>
      </c>
      <c r="F12" s="116">
        <f t="shared" si="0"/>
        <v>1608295</v>
      </c>
      <c r="G12" s="116">
        <v>1608295</v>
      </c>
      <c r="H12" s="116">
        <v>1608295</v>
      </c>
      <c r="I12" s="116">
        <f t="shared" si="1"/>
        <v>0</v>
      </c>
    </row>
    <row r="13" spans="1:9" x14ac:dyDescent="0.3">
      <c r="A13" s="81"/>
      <c r="B13" s="132"/>
      <c r="C13" s="133" t="s">
        <v>86</v>
      </c>
      <c r="D13" s="116">
        <v>4117438</v>
      </c>
      <c r="E13" s="116">
        <v>530569</v>
      </c>
      <c r="F13" s="116">
        <f t="shared" si="0"/>
        <v>4648007</v>
      </c>
      <c r="G13" s="116">
        <v>4648007</v>
      </c>
      <c r="H13" s="116">
        <v>4648007</v>
      </c>
      <c r="I13" s="116">
        <f t="shared" si="1"/>
        <v>0</v>
      </c>
    </row>
    <row r="14" spans="1:9" x14ac:dyDescent="0.3">
      <c r="A14" s="81"/>
      <c r="B14" s="132"/>
      <c r="C14" s="133" t="s">
        <v>87</v>
      </c>
      <c r="D14" s="116">
        <v>15608935</v>
      </c>
      <c r="E14" s="117">
        <v>-602429</v>
      </c>
      <c r="F14" s="116">
        <f t="shared" si="0"/>
        <v>15006506</v>
      </c>
      <c r="G14" s="116">
        <v>15006506</v>
      </c>
      <c r="H14" s="116">
        <v>13777082</v>
      </c>
      <c r="I14" s="116">
        <f t="shared" si="1"/>
        <v>0</v>
      </c>
    </row>
    <row r="15" spans="1:9" x14ac:dyDescent="0.3">
      <c r="A15" s="81"/>
      <c r="B15" s="132"/>
      <c r="C15" s="133" t="s">
        <v>88</v>
      </c>
      <c r="D15" s="116">
        <v>13863267</v>
      </c>
      <c r="E15" s="116">
        <v>476494</v>
      </c>
      <c r="F15" s="116">
        <f t="shared" si="0"/>
        <v>14339761</v>
      </c>
      <c r="G15" s="116">
        <v>14339761</v>
      </c>
      <c r="H15" s="116">
        <v>14339761</v>
      </c>
      <c r="I15" s="116">
        <f t="shared" si="1"/>
        <v>0</v>
      </c>
    </row>
    <row r="16" spans="1:9" x14ac:dyDescent="0.3">
      <c r="A16" s="81"/>
      <c r="B16" s="132"/>
      <c r="C16" s="133" t="s">
        <v>89</v>
      </c>
      <c r="D16" s="116">
        <v>0</v>
      </c>
      <c r="E16" s="116">
        <v>0</v>
      </c>
      <c r="F16" s="116">
        <f t="shared" si="0"/>
        <v>0</v>
      </c>
      <c r="G16" s="116">
        <v>0</v>
      </c>
      <c r="H16" s="116">
        <v>0</v>
      </c>
      <c r="I16" s="116">
        <f t="shared" si="1"/>
        <v>0</v>
      </c>
    </row>
    <row r="17" spans="1:9" x14ac:dyDescent="0.3">
      <c r="A17" s="81"/>
      <c r="B17" s="132"/>
      <c r="C17" s="133" t="s">
        <v>90</v>
      </c>
      <c r="D17" s="116">
        <v>1373279</v>
      </c>
      <c r="E17" s="117">
        <v>-1195256</v>
      </c>
      <c r="F17" s="116">
        <f t="shared" si="0"/>
        <v>178023</v>
      </c>
      <c r="G17" s="116">
        <v>178023</v>
      </c>
      <c r="H17" s="116">
        <v>178023</v>
      </c>
      <c r="I17" s="116">
        <f t="shared" si="1"/>
        <v>0</v>
      </c>
    </row>
    <row r="18" spans="1:9" x14ac:dyDescent="0.3">
      <c r="A18" s="81"/>
      <c r="B18" s="128" t="s">
        <v>91</v>
      </c>
      <c r="C18" s="129"/>
      <c r="D18" s="91">
        <f>SUM(D19:D27)</f>
        <v>27782478</v>
      </c>
      <c r="E18" s="134">
        <f>SUM(E19:E27)-1</f>
        <v>-16208320</v>
      </c>
      <c r="F18" s="91">
        <f t="shared" si="0"/>
        <v>11574158</v>
      </c>
      <c r="G18" s="91">
        <f>SUM(G19:G27)-1</f>
        <v>11574158</v>
      </c>
      <c r="H18" s="91">
        <f t="shared" ref="H18" si="2">SUM(H19:H27)</f>
        <v>10476742</v>
      </c>
      <c r="I18" s="91">
        <f t="shared" si="1"/>
        <v>0</v>
      </c>
    </row>
    <row r="19" spans="1:9" x14ac:dyDescent="0.3">
      <c r="A19" s="81"/>
      <c r="B19" s="135"/>
      <c r="C19" s="133" t="s">
        <v>92</v>
      </c>
      <c r="D19" s="116">
        <v>738166</v>
      </c>
      <c r="E19" s="116">
        <v>1358004</v>
      </c>
      <c r="F19" s="116">
        <f t="shared" si="0"/>
        <v>2096170</v>
      </c>
      <c r="G19" s="116">
        <v>2096170</v>
      </c>
      <c r="H19" s="116">
        <v>1684040</v>
      </c>
      <c r="I19" s="116">
        <f t="shared" si="1"/>
        <v>0</v>
      </c>
    </row>
    <row r="20" spans="1:9" x14ac:dyDescent="0.3">
      <c r="A20" s="81"/>
      <c r="B20" s="135"/>
      <c r="C20" s="133" t="s">
        <v>93</v>
      </c>
      <c r="D20" s="116">
        <v>2195410</v>
      </c>
      <c r="E20" s="117">
        <v>-784625</v>
      </c>
      <c r="F20" s="116">
        <f t="shared" si="0"/>
        <v>1410785</v>
      </c>
      <c r="G20" s="116">
        <v>1410785</v>
      </c>
      <c r="H20" s="116">
        <v>990291</v>
      </c>
      <c r="I20" s="116">
        <f t="shared" si="1"/>
        <v>0</v>
      </c>
    </row>
    <row r="21" spans="1:9" x14ac:dyDescent="0.3">
      <c r="A21" s="81"/>
      <c r="B21" s="135"/>
      <c r="C21" s="133" t="s">
        <v>94</v>
      </c>
      <c r="D21" s="116">
        <v>0</v>
      </c>
      <c r="E21" s="116">
        <v>9715</v>
      </c>
      <c r="F21" s="116">
        <f t="shared" si="0"/>
        <v>9715</v>
      </c>
      <c r="G21" s="116">
        <v>9715</v>
      </c>
      <c r="H21" s="116">
        <v>9715</v>
      </c>
      <c r="I21" s="116">
        <f t="shared" si="1"/>
        <v>0</v>
      </c>
    </row>
    <row r="22" spans="1:9" x14ac:dyDescent="0.3">
      <c r="A22" s="81"/>
      <c r="B22" s="135"/>
      <c r="C22" s="133" t="s">
        <v>95</v>
      </c>
      <c r="D22" s="116">
        <v>3810785</v>
      </c>
      <c r="E22" s="117">
        <v>-3448251</v>
      </c>
      <c r="F22" s="116">
        <f t="shared" si="0"/>
        <v>362534</v>
      </c>
      <c r="G22" s="116">
        <v>362534</v>
      </c>
      <c r="H22" s="116">
        <v>287369</v>
      </c>
      <c r="I22" s="116">
        <f t="shared" si="1"/>
        <v>0</v>
      </c>
    </row>
    <row r="23" spans="1:9" x14ac:dyDescent="0.3">
      <c r="A23" s="81"/>
      <c r="B23" s="135"/>
      <c r="C23" s="133" t="s">
        <v>96</v>
      </c>
      <c r="D23" s="116">
        <v>4901370</v>
      </c>
      <c r="E23" s="117">
        <v>-3185590</v>
      </c>
      <c r="F23" s="116">
        <f t="shared" si="0"/>
        <v>1715780</v>
      </c>
      <c r="G23" s="116">
        <v>1715780</v>
      </c>
      <c r="H23" s="116">
        <v>1592018</v>
      </c>
      <c r="I23" s="116">
        <f t="shared" si="1"/>
        <v>0</v>
      </c>
    </row>
    <row r="24" spans="1:9" x14ac:dyDescent="0.3">
      <c r="A24" s="81"/>
      <c r="B24" s="135"/>
      <c r="C24" s="133" t="s">
        <v>97</v>
      </c>
      <c r="D24" s="116">
        <v>4476900</v>
      </c>
      <c r="E24" s="117">
        <v>-3281151</v>
      </c>
      <c r="F24" s="116">
        <f t="shared" si="0"/>
        <v>1195749</v>
      </c>
      <c r="G24" s="116">
        <v>1195749</v>
      </c>
      <c r="H24" s="116">
        <v>1182811</v>
      </c>
      <c r="I24" s="116">
        <f t="shared" si="1"/>
        <v>0</v>
      </c>
    </row>
    <row r="25" spans="1:9" x14ac:dyDescent="0.3">
      <c r="A25" s="81"/>
      <c r="B25" s="135"/>
      <c r="C25" s="133" t="s">
        <v>98</v>
      </c>
      <c r="D25" s="116">
        <v>11153319</v>
      </c>
      <c r="E25" s="117">
        <v>-6496684</v>
      </c>
      <c r="F25" s="116">
        <f t="shared" si="0"/>
        <v>4656635</v>
      </c>
      <c r="G25" s="116">
        <v>4656635</v>
      </c>
      <c r="H25" s="116">
        <v>4638942</v>
      </c>
      <c r="I25" s="116">
        <f t="shared" si="1"/>
        <v>0</v>
      </c>
    </row>
    <row r="26" spans="1:9" x14ac:dyDescent="0.3">
      <c r="A26" s="81"/>
      <c r="B26" s="135"/>
      <c r="C26" s="133" t="s">
        <v>99</v>
      </c>
      <c r="D26" s="116">
        <v>0</v>
      </c>
      <c r="E26" s="116">
        <v>2500</v>
      </c>
      <c r="F26" s="116">
        <f t="shared" si="0"/>
        <v>2500</v>
      </c>
      <c r="G26" s="116">
        <v>2500</v>
      </c>
      <c r="H26" s="116">
        <v>2500</v>
      </c>
      <c r="I26" s="116">
        <f t="shared" si="1"/>
        <v>0</v>
      </c>
    </row>
    <row r="27" spans="1:9" x14ac:dyDescent="0.3">
      <c r="A27" s="81"/>
      <c r="B27" s="135"/>
      <c r="C27" s="133" t="s">
        <v>100</v>
      </c>
      <c r="D27" s="116">
        <v>506528</v>
      </c>
      <c r="E27" s="117">
        <v>-382237</v>
      </c>
      <c r="F27" s="116">
        <f t="shared" si="0"/>
        <v>124291</v>
      </c>
      <c r="G27" s="116">
        <v>124291</v>
      </c>
      <c r="H27" s="116">
        <v>89056</v>
      </c>
      <c r="I27" s="116">
        <f t="shared" si="1"/>
        <v>0</v>
      </c>
    </row>
    <row r="28" spans="1:9" x14ac:dyDescent="0.3">
      <c r="A28" s="81"/>
      <c r="B28" s="128" t="s">
        <v>101</v>
      </c>
      <c r="C28" s="129"/>
      <c r="D28" s="91">
        <f>SUM(D29:D37)</f>
        <v>28355000</v>
      </c>
      <c r="E28" s="134">
        <f t="shared" ref="E28:H28" si="3">SUM(E29:E37)</f>
        <v>-11428396</v>
      </c>
      <c r="F28" s="91">
        <f t="shared" si="0"/>
        <v>16926604</v>
      </c>
      <c r="G28" s="91">
        <f>SUM(G29:G37)+1</f>
        <v>16298021</v>
      </c>
      <c r="H28" s="91">
        <f t="shared" si="3"/>
        <v>13172234</v>
      </c>
      <c r="I28" s="91">
        <f t="shared" si="1"/>
        <v>628583</v>
      </c>
    </row>
    <row r="29" spans="1:9" x14ac:dyDescent="0.3">
      <c r="A29" s="81"/>
      <c r="B29" s="135"/>
      <c r="C29" s="133" t="s">
        <v>102</v>
      </c>
      <c r="D29" s="116">
        <v>17769000</v>
      </c>
      <c r="E29" s="117">
        <v>-10066700</v>
      </c>
      <c r="F29" s="116">
        <f t="shared" si="0"/>
        <v>7702300</v>
      </c>
      <c r="G29" s="116">
        <v>7325604</v>
      </c>
      <c r="H29" s="116">
        <v>7167663</v>
      </c>
      <c r="I29" s="116">
        <f>F29-G29-1</f>
        <v>376695</v>
      </c>
    </row>
    <row r="30" spans="1:9" x14ac:dyDescent="0.3">
      <c r="A30" s="81"/>
      <c r="B30" s="135"/>
      <c r="C30" s="133" t="s">
        <v>103</v>
      </c>
      <c r="D30" s="116">
        <v>52800</v>
      </c>
      <c r="E30" s="116">
        <v>170891</v>
      </c>
      <c r="F30" s="116">
        <f t="shared" si="0"/>
        <v>223691</v>
      </c>
      <c r="G30" s="116">
        <v>223691</v>
      </c>
      <c r="H30" s="116">
        <v>212091</v>
      </c>
      <c r="I30" s="116">
        <f t="shared" si="1"/>
        <v>0</v>
      </c>
    </row>
    <row r="31" spans="1:9" x14ac:dyDescent="0.3">
      <c r="A31" s="81"/>
      <c r="B31" s="135"/>
      <c r="C31" s="133" t="s">
        <v>104</v>
      </c>
      <c r="D31" s="116">
        <v>0</v>
      </c>
      <c r="E31" s="116">
        <v>1228189</v>
      </c>
      <c r="F31" s="116">
        <f t="shared" si="0"/>
        <v>1228189</v>
      </c>
      <c r="G31" s="116">
        <v>1082787</v>
      </c>
      <c r="H31" s="116">
        <v>826580</v>
      </c>
      <c r="I31" s="116">
        <f>F31-G31+1</f>
        <v>145403</v>
      </c>
    </row>
    <row r="32" spans="1:9" x14ac:dyDescent="0.3">
      <c r="A32" s="81"/>
      <c r="B32" s="135"/>
      <c r="C32" s="133" t="s">
        <v>105</v>
      </c>
      <c r="D32" s="116">
        <v>338500</v>
      </c>
      <c r="E32" s="116">
        <v>337846</v>
      </c>
      <c r="F32" s="116">
        <f t="shared" si="0"/>
        <v>676346</v>
      </c>
      <c r="G32" s="116">
        <v>675670</v>
      </c>
      <c r="H32" s="116">
        <v>656529</v>
      </c>
      <c r="I32" s="116">
        <f t="shared" si="1"/>
        <v>676</v>
      </c>
    </row>
    <row r="33" spans="1:9" x14ac:dyDescent="0.3">
      <c r="A33" s="81"/>
      <c r="B33" s="135"/>
      <c r="C33" s="133" t="s">
        <v>106</v>
      </c>
      <c r="D33" s="116">
        <v>276900</v>
      </c>
      <c r="E33" s="117">
        <v>-140267</v>
      </c>
      <c r="F33" s="116">
        <f t="shared" si="0"/>
        <v>136633</v>
      </c>
      <c r="G33" s="116">
        <v>136633</v>
      </c>
      <c r="H33" s="116">
        <v>110019</v>
      </c>
      <c r="I33" s="116">
        <f t="shared" si="1"/>
        <v>0</v>
      </c>
    </row>
    <row r="34" spans="1:9" x14ac:dyDescent="0.3">
      <c r="A34" s="81"/>
      <c r="B34" s="136"/>
      <c r="C34" s="137" t="s">
        <v>107</v>
      </c>
      <c r="D34" s="138">
        <v>85000</v>
      </c>
      <c r="E34" s="138">
        <v>44055</v>
      </c>
      <c r="F34" s="138">
        <f t="shared" si="0"/>
        <v>129055</v>
      </c>
      <c r="G34" s="138">
        <v>127290</v>
      </c>
      <c r="H34" s="138">
        <v>71858</v>
      </c>
      <c r="I34" s="138">
        <f>F34-G34-1</f>
        <v>1764</v>
      </c>
    </row>
    <row r="35" spans="1:9" x14ac:dyDescent="0.3">
      <c r="A35" s="81"/>
      <c r="B35" s="136"/>
      <c r="C35" s="137" t="s">
        <v>108</v>
      </c>
      <c r="D35" s="138">
        <v>6543300</v>
      </c>
      <c r="E35" s="139">
        <v>-3566053</v>
      </c>
      <c r="F35" s="138">
        <f t="shared" si="0"/>
        <v>2977247</v>
      </c>
      <c r="G35" s="138">
        <v>2884125</v>
      </c>
      <c r="H35" s="138">
        <v>2091072</v>
      </c>
      <c r="I35" s="138">
        <f t="shared" si="1"/>
        <v>93122</v>
      </c>
    </row>
    <row r="36" spans="1:9" x14ac:dyDescent="0.3">
      <c r="A36" s="81"/>
      <c r="B36" s="136"/>
      <c r="C36" s="137" t="s">
        <v>109</v>
      </c>
      <c r="D36" s="138">
        <v>2081500</v>
      </c>
      <c r="E36" s="139">
        <v>-2024463</v>
      </c>
      <c r="F36" s="138">
        <f t="shared" si="0"/>
        <v>57037</v>
      </c>
      <c r="G36" s="138">
        <v>47037</v>
      </c>
      <c r="H36" s="138">
        <v>41037</v>
      </c>
      <c r="I36" s="138">
        <f t="shared" si="1"/>
        <v>10000</v>
      </c>
    </row>
    <row r="37" spans="1:9" x14ac:dyDescent="0.3">
      <c r="A37" s="81"/>
      <c r="B37" s="136"/>
      <c r="C37" s="137" t="s">
        <v>110</v>
      </c>
      <c r="D37" s="138">
        <v>1208000</v>
      </c>
      <c r="E37" s="138">
        <v>2588106</v>
      </c>
      <c r="F37" s="138">
        <f t="shared" si="0"/>
        <v>3796106</v>
      </c>
      <c r="G37" s="138">
        <v>3795183</v>
      </c>
      <c r="H37" s="138">
        <v>1995385</v>
      </c>
      <c r="I37" s="138">
        <f t="shared" si="1"/>
        <v>923</v>
      </c>
    </row>
    <row r="38" spans="1:9" x14ac:dyDescent="0.3">
      <c r="A38" s="81"/>
      <c r="B38" s="140"/>
      <c r="C38" s="141" t="s">
        <v>111</v>
      </c>
      <c r="D38" s="142">
        <f>+D28+D18+D10</f>
        <v>108713666</v>
      </c>
      <c r="E38" s="143">
        <f t="shared" ref="E38:I38" si="4">+E28+E18+E10</f>
        <v>-32764266</v>
      </c>
      <c r="F38" s="142">
        <f t="shared" si="4"/>
        <v>75949401</v>
      </c>
      <c r="G38" s="142">
        <f t="shared" si="4"/>
        <v>75320818</v>
      </c>
      <c r="H38" s="142">
        <f t="shared" si="4"/>
        <v>69868190</v>
      </c>
      <c r="I38" s="142">
        <f t="shared" si="4"/>
        <v>628583</v>
      </c>
    </row>
  </sheetData>
  <mergeCells count="11">
    <mergeCell ref="B10:C10"/>
    <mergeCell ref="B18:C18"/>
    <mergeCell ref="B28:C28"/>
    <mergeCell ref="B1:I1"/>
    <mergeCell ref="B2:I2"/>
    <mergeCell ref="B3:I3"/>
    <mergeCell ref="B4:I4"/>
    <mergeCell ref="B5:I5"/>
    <mergeCell ref="B7:C9"/>
    <mergeCell ref="D7:H7"/>
    <mergeCell ref="I7:I8"/>
  </mergeCells>
  <printOptions horizontalCentered="1"/>
  <pageMargins left="0.31496062992125984" right="0.31496062992125984" top="0.74803149606299213" bottom="0.74803149606299213" header="0.31496062992125984" footer="0.31496062992125984"/>
  <pageSetup scale="85" orientation="landscape" horizontalDpi="4294967293" vertic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577DFB-EE10-4864-93C7-F48978CA27F0}">
  <dimension ref="A1:I35"/>
  <sheetViews>
    <sheetView workbookViewId="0">
      <selection sqref="A1:I35"/>
    </sheetView>
  </sheetViews>
  <sheetFormatPr baseColWidth="10" defaultRowHeight="14.4" x14ac:dyDescent="0.3"/>
  <cols>
    <col min="1" max="1" width="2.44140625" customWidth="1"/>
    <col min="2" max="2" width="4.5546875" customWidth="1"/>
    <col min="3" max="3" width="57.33203125" customWidth="1"/>
    <col min="4" max="9" width="12.6640625" customWidth="1"/>
  </cols>
  <sheetData>
    <row r="1" spans="1:9" x14ac:dyDescent="0.3">
      <c r="A1" s="81"/>
      <c r="B1" s="82" t="s">
        <v>36</v>
      </c>
      <c r="C1" s="82"/>
      <c r="D1" s="82"/>
      <c r="E1" s="82"/>
      <c r="F1" s="82"/>
      <c r="G1" s="82"/>
      <c r="H1" s="82"/>
      <c r="I1" s="82"/>
    </row>
    <row r="2" spans="1:9" x14ac:dyDescent="0.3">
      <c r="A2" s="81"/>
      <c r="B2" s="82" t="s">
        <v>43</v>
      </c>
      <c r="C2" s="82"/>
      <c r="D2" s="82"/>
      <c r="E2" s="82"/>
      <c r="F2" s="82"/>
      <c r="G2" s="82"/>
      <c r="H2" s="82"/>
      <c r="I2" s="82"/>
    </row>
    <row r="3" spans="1:9" x14ac:dyDescent="0.3">
      <c r="A3" s="81"/>
      <c r="B3" s="82" t="s">
        <v>46</v>
      </c>
      <c r="C3" s="82"/>
      <c r="D3" s="82"/>
      <c r="E3" s="82"/>
      <c r="F3" s="82"/>
      <c r="G3" s="82"/>
      <c r="H3" s="82"/>
      <c r="I3" s="82"/>
    </row>
    <row r="4" spans="1:9" x14ac:dyDescent="0.3">
      <c r="A4" s="81"/>
      <c r="B4" s="82" t="s">
        <v>82</v>
      </c>
      <c r="C4" s="82"/>
      <c r="D4" s="82"/>
      <c r="E4" s="82"/>
      <c r="F4" s="82"/>
      <c r="G4" s="82"/>
      <c r="H4" s="82"/>
      <c r="I4" s="82"/>
    </row>
    <row r="5" spans="1:9" x14ac:dyDescent="0.3">
      <c r="A5" s="81"/>
      <c r="B5" s="82" t="s">
        <v>45</v>
      </c>
      <c r="C5" s="82"/>
      <c r="D5" s="82"/>
      <c r="E5" s="82"/>
      <c r="F5" s="82"/>
      <c r="G5" s="82"/>
      <c r="H5" s="82"/>
      <c r="I5" s="82"/>
    </row>
    <row r="6" spans="1:9" x14ac:dyDescent="0.3">
      <c r="A6" s="81"/>
      <c r="B6" s="109"/>
      <c r="C6" s="109"/>
      <c r="D6" s="109"/>
      <c r="E6" s="109"/>
      <c r="F6" s="109"/>
      <c r="G6" s="109"/>
      <c r="H6" s="109"/>
      <c r="I6" s="109"/>
    </row>
    <row r="7" spans="1:9" x14ac:dyDescent="0.3">
      <c r="A7" s="81"/>
      <c r="B7" s="86" t="s">
        <v>48</v>
      </c>
      <c r="C7" s="86"/>
      <c r="D7" s="88" t="s">
        <v>49</v>
      </c>
      <c r="E7" s="88"/>
      <c r="F7" s="88"/>
      <c r="G7" s="88"/>
      <c r="H7" s="88"/>
      <c r="I7" s="88" t="s">
        <v>50</v>
      </c>
    </row>
    <row r="8" spans="1:9" ht="30.6" x14ac:dyDescent="0.3">
      <c r="A8" s="81"/>
      <c r="B8" s="86"/>
      <c r="C8" s="86"/>
      <c r="D8" s="87" t="s">
        <v>51</v>
      </c>
      <c r="E8" s="87" t="s">
        <v>52</v>
      </c>
      <c r="F8" s="87" t="s">
        <v>6</v>
      </c>
      <c r="G8" s="87" t="s">
        <v>7</v>
      </c>
      <c r="H8" s="87" t="s">
        <v>53</v>
      </c>
      <c r="I8" s="88"/>
    </row>
    <row r="9" spans="1:9" x14ac:dyDescent="0.3">
      <c r="A9" s="81"/>
      <c r="B9" s="86"/>
      <c r="C9" s="86"/>
      <c r="D9" s="87">
        <v>1</v>
      </c>
      <c r="E9" s="87">
        <v>2</v>
      </c>
      <c r="F9" s="87" t="s">
        <v>54</v>
      </c>
      <c r="G9" s="87">
        <v>4</v>
      </c>
      <c r="H9" s="87">
        <v>5</v>
      </c>
      <c r="I9" s="87" t="s">
        <v>55</v>
      </c>
    </row>
    <row r="10" spans="1:9" x14ac:dyDescent="0.3">
      <c r="A10" s="81"/>
      <c r="B10" s="144" t="s">
        <v>112</v>
      </c>
      <c r="C10" s="144"/>
      <c r="D10" s="130">
        <f>SUM(D11:D19)</f>
        <v>36392736</v>
      </c>
      <c r="E10" s="130">
        <f>SUM(E11:E19)</f>
        <v>19696997</v>
      </c>
      <c r="F10" s="130">
        <f>D10+E10</f>
        <v>56089733</v>
      </c>
      <c r="G10" s="130">
        <f>SUM(G11:G19)</f>
        <v>55729669</v>
      </c>
      <c r="H10" s="130">
        <f>SUM(H11:H19)</f>
        <v>52628565</v>
      </c>
      <c r="I10" s="130">
        <f>F10-G10</f>
        <v>360064</v>
      </c>
    </row>
    <row r="11" spans="1:9" x14ac:dyDescent="0.3">
      <c r="A11" s="81"/>
      <c r="B11" s="135"/>
      <c r="C11" s="133" t="s">
        <v>113</v>
      </c>
      <c r="D11" s="116">
        <v>0</v>
      </c>
      <c r="E11" s="116">
        <v>0</v>
      </c>
      <c r="F11" s="116">
        <f t="shared" ref="F11:F33" si="0">D11+E11</f>
        <v>0</v>
      </c>
      <c r="G11" s="116">
        <v>0</v>
      </c>
      <c r="H11" s="116">
        <v>0</v>
      </c>
      <c r="I11" s="116">
        <f t="shared" ref="I11:I33" si="1">F11-G11</f>
        <v>0</v>
      </c>
    </row>
    <row r="12" spans="1:9" x14ac:dyDescent="0.3">
      <c r="A12" s="81"/>
      <c r="B12" s="135"/>
      <c r="C12" s="133" t="s">
        <v>114</v>
      </c>
      <c r="D12" s="116">
        <v>0</v>
      </c>
      <c r="E12" s="116">
        <v>0</v>
      </c>
      <c r="F12" s="116">
        <f t="shared" si="0"/>
        <v>0</v>
      </c>
      <c r="G12" s="116">
        <v>0</v>
      </c>
      <c r="H12" s="116">
        <v>0</v>
      </c>
      <c r="I12" s="116">
        <f t="shared" si="1"/>
        <v>0</v>
      </c>
    </row>
    <row r="13" spans="1:9" x14ac:dyDescent="0.3">
      <c r="A13" s="81"/>
      <c r="B13" s="135"/>
      <c r="C13" s="133" t="s">
        <v>115</v>
      </c>
      <c r="D13" s="116">
        <v>0</v>
      </c>
      <c r="E13" s="116">
        <v>0</v>
      </c>
      <c r="F13" s="116">
        <f t="shared" si="0"/>
        <v>0</v>
      </c>
      <c r="G13" s="116">
        <v>0</v>
      </c>
      <c r="H13" s="116">
        <v>0</v>
      </c>
      <c r="I13" s="116">
        <f t="shared" si="1"/>
        <v>0</v>
      </c>
    </row>
    <row r="14" spans="1:9" x14ac:dyDescent="0.3">
      <c r="A14" s="81"/>
      <c r="B14" s="135"/>
      <c r="C14" s="133" t="s">
        <v>116</v>
      </c>
      <c r="D14" s="116">
        <v>36392736</v>
      </c>
      <c r="E14" s="116">
        <v>19696997</v>
      </c>
      <c r="F14" s="116">
        <f t="shared" si="0"/>
        <v>56089733</v>
      </c>
      <c r="G14" s="116">
        <v>55729669</v>
      </c>
      <c r="H14" s="116">
        <v>52628565</v>
      </c>
      <c r="I14" s="116">
        <f t="shared" si="1"/>
        <v>360064</v>
      </c>
    </row>
    <row r="15" spans="1:9" x14ac:dyDescent="0.3">
      <c r="A15" s="81"/>
      <c r="B15" s="135"/>
      <c r="C15" s="133" t="s">
        <v>79</v>
      </c>
      <c r="D15" s="116">
        <v>0</v>
      </c>
      <c r="E15" s="116">
        <v>0</v>
      </c>
      <c r="F15" s="116">
        <f t="shared" si="0"/>
        <v>0</v>
      </c>
      <c r="G15" s="116">
        <v>0</v>
      </c>
      <c r="H15" s="116">
        <v>0</v>
      </c>
      <c r="I15" s="116">
        <f t="shared" si="1"/>
        <v>0</v>
      </c>
    </row>
    <row r="16" spans="1:9" x14ac:dyDescent="0.3">
      <c r="A16" s="81"/>
      <c r="B16" s="135"/>
      <c r="C16" s="133" t="s">
        <v>117</v>
      </c>
      <c r="D16" s="116">
        <v>0</v>
      </c>
      <c r="E16" s="116">
        <v>0</v>
      </c>
      <c r="F16" s="116">
        <f t="shared" si="0"/>
        <v>0</v>
      </c>
      <c r="G16" s="116">
        <v>0</v>
      </c>
      <c r="H16" s="116">
        <v>0</v>
      </c>
      <c r="I16" s="116">
        <f t="shared" si="1"/>
        <v>0</v>
      </c>
    </row>
    <row r="17" spans="1:9" x14ac:dyDescent="0.3">
      <c r="A17" s="81"/>
      <c r="B17" s="135"/>
      <c r="C17" s="133" t="s">
        <v>118</v>
      </c>
      <c r="D17" s="116">
        <v>0</v>
      </c>
      <c r="E17" s="116">
        <v>0</v>
      </c>
      <c r="F17" s="116">
        <f t="shared" si="0"/>
        <v>0</v>
      </c>
      <c r="G17" s="116">
        <v>0</v>
      </c>
      <c r="H17" s="116">
        <v>0</v>
      </c>
      <c r="I17" s="116">
        <f t="shared" si="1"/>
        <v>0</v>
      </c>
    </row>
    <row r="18" spans="1:9" x14ac:dyDescent="0.3">
      <c r="A18" s="81"/>
      <c r="B18" s="135"/>
      <c r="C18" s="133" t="s">
        <v>119</v>
      </c>
      <c r="D18" s="116">
        <v>0</v>
      </c>
      <c r="E18" s="116">
        <v>0</v>
      </c>
      <c r="F18" s="116">
        <f t="shared" si="0"/>
        <v>0</v>
      </c>
      <c r="G18" s="116">
        <v>0</v>
      </c>
      <c r="H18" s="116">
        <v>0</v>
      </c>
      <c r="I18" s="116">
        <f t="shared" si="1"/>
        <v>0</v>
      </c>
    </row>
    <row r="19" spans="1:9" x14ac:dyDescent="0.3">
      <c r="A19" s="81"/>
      <c r="B19" s="135"/>
      <c r="C19" s="133" t="s">
        <v>120</v>
      </c>
      <c r="D19" s="116">
        <v>0</v>
      </c>
      <c r="E19" s="116">
        <v>0</v>
      </c>
      <c r="F19" s="116">
        <f t="shared" si="0"/>
        <v>0</v>
      </c>
      <c r="G19" s="116">
        <v>0</v>
      </c>
      <c r="H19" s="116">
        <v>0</v>
      </c>
      <c r="I19" s="116">
        <f t="shared" si="1"/>
        <v>0</v>
      </c>
    </row>
    <row r="20" spans="1:9" x14ac:dyDescent="0.3">
      <c r="A20" s="81"/>
      <c r="B20" s="128" t="s">
        <v>121</v>
      </c>
      <c r="C20" s="129"/>
      <c r="D20" s="91">
        <f>SUM(D21:D29)</f>
        <v>834029</v>
      </c>
      <c r="E20" s="134">
        <f t="shared" ref="E20" si="2">SUM(E21:E29)</f>
        <v>-753837</v>
      </c>
      <c r="F20" s="91">
        <f>D20+E20-1</f>
        <v>80191</v>
      </c>
      <c r="G20" s="91">
        <f>SUM(G21:G29)-1</f>
        <v>80191</v>
      </c>
      <c r="H20" s="91">
        <f>SUM(H21:H29)-1</f>
        <v>80191</v>
      </c>
      <c r="I20" s="91">
        <f t="shared" si="1"/>
        <v>0</v>
      </c>
    </row>
    <row r="21" spans="1:9" x14ac:dyDescent="0.3">
      <c r="A21" s="81"/>
      <c r="B21" s="135"/>
      <c r="C21" s="133" t="s">
        <v>122</v>
      </c>
      <c r="D21" s="116">
        <v>0</v>
      </c>
      <c r="E21" s="116">
        <v>55448</v>
      </c>
      <c r="F21" s="116">
        <f t="shared" si="0"/>
        <v>55448</v>
      </c>
      <c r="G21" s="116">
        <v>55448</v>
      </c>
      <c r="H21" s="116">
        <v>55448</v>
      </c>
      <c r="I21" s="116">
        <f t="shared" si="1"/>
        <v>0</v>
      </c>
    </row>
    <row r="22" spans="1:9" x14ac:dyDescent="0.3">
      <c r="A22" s="81"/>
      <c r="B22" s="135"/>
      <c r="C22" s="133" t="s">
        <v>123</v>
      </c>
      <c r="D22" s="116">
        <v>0</v>
      </c>
      <c r="E22" s="116">
        <v>0</v>
      </c>
      <c r="F22" s="116">
        <f t="shared" si="0"/>
        <v>0</v>
      </c>
      <c r="G22" s="116">
        <v>0</v>
      </c>
      <c r="H22" s="116">
        <v>0</v>
      </c>
      <c r="I22" s="116">
        <f t="shared" si="1"/>
        <v>0</v>
      </c>
    </row>
    <row r="23" spans="1:9" x14ac:dyDescent="0.3">
      <c r="A23" s="81"/>
      <c r="B23" s="135"/>
      <c r="C23" s="133" t="s">
        <v>124</v>
      </c>
      <c r="D23" s="116">
        <v>0</v>
      </c>
      <c r="E23" s="116">
        <v>19305</v>
      </c>
      <c r="F23" s="116">
        <f t="shared" si="0"/>
        <v>19305</v>
      </c>
      <c r="G23" s="116">
        <v>19305</v>
      </c>
      <c r="H23" s="116">
        <v>19305</v>
      </c>
      <c r="I23" s="116">
        <f t="shared" si="1"/>
        <v>0</v>
      </c>
    </row>
    <row r="24" spans="1:9" x14ac:dyDescent="0.3">
      <c r="A24" s="81"/>
      <c r="B24" s="135"/>
      <c r="C24" s="133" t="s">
        <v>125</v>
      </c>
      <c r="D24" s="116">
        <v>0</v>
      </c>
      <c r="E24" s="116">
        <v>0</v>
      </c>
      <c r="F24" s="116">
        <f t="shared" si="0"/>
        <v>0</v>
      </c>
      <c r="G24" s="116">
        <v>0</v>
      </c>
      <c r="H24" s="116">
        <v>0</v>
      </c>
      <c r="I24" s="116">
        <f t="shared" si="1"/>
        <v>0</v>
      </c>
    </row>
    <row r="25" spans="1:9" x14ac:dyDescent="0.3">
      <c r="A25" s="81"/>
      <c r="B25" s="135"/>
      <c r="C25" s="133" t="s">
        <v>126</v>
      </c>
      <c r="D25" s="116">
        <v>0</v>
      </c>
      <c r="E25" s="116">
        <v>0</v>
      </c>
      <c r="F25" s="116">
        <f t="shared" si="0"/>
        <v>0</v>
      </c>
      <c r="G25" s="116">
        <v>0</v>
      </c>
      <c r="H25" s="116">
        <v>0</v>
      </c>
      <c r="I25" s="116">
        <f t="shared" si="1"/>
        <v>0</v>
      </c>
    </row>
    <row r="26" spans="1:9" x14ac:dyDescent="0.3">
      <c r="A26" s="81"/>
      <c r="B26" s="135"/>
      <c r="C26" s="133" t="s">
        <v>127</v>
      </c>
      <c r="D26" s="116">
        <v>834029</v>
      </c>
      <c r="E26" s="117">
        <v>-828590</v>
      </c>
      <c r="F26" s="116">
        <f t="shared" si="0"/>
        <v>5439</v>
      </c>
      <c r="G26" s="116">
        <v>5439</v>
      </c>
      <c r="H26" s="116">
        <v>5439</v>
      </c>
      <c r="I26" s="116">
        <f t="shared" si="1"/>
        <v>0</v>
      </c>
    </row>
    <row r="27" spans="1:9" x14ac:dyDescent="0.3">
      <c r="A27" s="81"/>
      <c r="B27" s="135"/>
      <c r="C27" s="133" t="s">
        <v>128</v>
      </c>
      <c r="D27" s="116">
        <v>0</v>
      </c>
      <c r="E27" s="116">
        <v>0</v>
      </c>
      <c r="F27" s="116">
        <f t="shared" si="0"/>
        <v>0</v>
      </c>
      <c r="G27" s="116">
        <v>0</v>
      </c>
      <c r="H27" s="116">
        <v>0</v>
      </c>
      <c r="I27" s="116">
        <f t="shared" si="1"/>
        <v>0</v>
      </c>
    </row>
    <row r="28" spans="1:9" x14ac:dyDescent="0.3">
      <c r="A28" s="81"/>
      <c r="B28" s="135"/>
      <c r="C28" s="133" t="s">
        <v>129</v>
      </c>
      <c r="D28" s="116">
        <v>0</v>
      </c>
      <c r="E28" s="116">
        <v>0</v>
      </c>
      <c r="F28" s="116">
        <f t="shared" si="0"/>
        <v>0</v>
      </c>
      <c r="G28" s="116">
        <v>0</v>
      </c>
      <c r="H28" s="116">
        <v>0</v>
      </c>
      <c r="I28" s="116">
        <f t="shared" si="1"/>
        <v>0</v>
      </c>
    </row>
    <row r="29" spans="1:9" x14ac:dyDescent="0.3">
      <c r="A29" s="81"/>
      <c r="B29" s="135"/>
      <c r="C29" s="133" t="s">
        <v>130</v>
      </c>
      <c r="D29" s="116">
        <v>0</v>
      </c>
      <c r="E29" s="116">
        <v>0</v>
      </c>
      <c r="F29" s="116">
        <f t="shared" si="0"/>
        <v>0</v>
      </c>
      <c r="G29" s="116">
        <v>0</v>
      </c>
      <c r="H29" s="116">
        <v>0</v>
      </c>
      <c r="I29" s="116">
        <f t="shared" si="1"/>
        <v>0</v>
      </c>
    </row>
    <row r="30" spans="1:9" x14ac:dyDescent="0.3">
      <c r="A30" s="81"/>
      <c r="B30" s="128" t="s">
        <v>131</v>
      </c>
      <c r="C30" s="129"/>
      <c r="D30" s="91">
        <f>SUM(D31:D33)</f>
        <v>0</v>
      </c>
      <c r="E30" s="91">
        <f t="shared" ref="E30:H30" si="3">SUM(E31:E33)</f>
        <v>0</v>
      </c>
      <c r="F30" s="91">
        <f t="shared" si="0"/>
        <v>0</v>
      </c>
      <c r="G30" s="91">
        <f t="shared" si="3"/>
        <v>0</v>
      </c>
      <c r="H30" s="91">
        <f t="shared" si="3"/>
        <v>0</v>
      </c>
      <c r="I30" s="91">
        <f t="shared" si="1"/>
        <v>0</v>
      </c>
    </row>
    <row r="31" spans="1:9" x14ac:dyDescent="0.3">
      <c r="A31" s="81"/>
      <c r="B31" s="135"/>
      <c r="C31" s="133" t="s">
        <v>132</v>
      </c>
      <c r="D31" s="116">
        <v>0</v>
      </c>
      <c r="E31" s="116">
        <v>0</v>
      </c>
      <c r="F31" s="116">
        <f t="shared" si="0"/>
        <v>0</v>
      </c>
      <c r="G31" s="116">
        <v>0</v>
      </c>
      <c r="H31" s="116">
        <v>0</v>
      </c>
      <c r="I31" s="116">
        <f t="shared" si="1"/>
        <v>0</v>
      </c>
    </row>
    <row r="32" spans="1:9" x14ac:dyDescent="0.3">
      <c r="A32" s="81"/>
      <c r="B32" s="135"/>
      <c r="C32" s="133" t="s">
        <v>133</v>
      </c>
      <c r="D32" s="116">
        <v>0</v>
      </c>
      <c r="E32" s="116">
        <v>0</v>
      </c>
      <c r="F32" s="116">
        <f t="shared" si="0"/>
        <v>0</v>
      </c>
      <c r="G32" s="116">
        <v>0</v>
      </c>
      <c r="H32" s="116">
        <v>0</v>
      </c>
      <c r="I32" s="116">
        <f t="shared" si="1"/>
        <v>0</v>
      </c>
    </row>
    <row r="33" spans="1:9" x14ac:dyDescent="0.3">
      <c r="A33" s="81"/>
      <c r="B33" s="135"/>
      <c r="C33" s="133" t="s">
        <v>134</v>
      </c>
      <c r="D33" s="116">
        <v>0</v>
      </c>
      <c r="E33" s="116">
        <v>0</v>
      </c>
      <c r="F33" s="116">
        <f t="shared" si="0"/>
        <v>0</v>
      </c>
      <c r="G33" s="116">
        <v>0</v>
      </c>
      <c r="H33" s="116">
        <v>0</v>
      </c>
      <c r="I33" s="116">
        <f t="shared" si="1"/>
        <v>0</v>
      </c>
    </row>
    <row r="34" spans="1:9" x14ac:dyDescent="0.3">
      <c r="A34" s="101"/>
      <c r="B34" s="136"/>
      <c r="C34" s="137"/>
      <c r="D34" s="138"/>
      <c r="E34" s="138"/>
      <c r="F34" s="138"/>
      <c r="G34" s="138"/>
      <c r="H34" s="138"/>
      <c r="I34" s="138"/>
    </row>
    <row r="35" spans="1:9" x14ac:dyDescent="0.3">
      <c r="A35" s="81"/>
      <c r="B35" s="140"/>
      <c r="C35" s="141" t="s">
        <v>135</v>
      </c>
      <c r="D35" s="142">
        <f>+D10+D20+D30</f>
        <v>37226765</v>
      </c>
      <c r="E35" s="142">
        <f t="shared" ref="E35:I35" si="4">+E10+E20+E30</f>
        <v>18943160</v>
      </c>
      <c r="F35" s="142">
        <f t="shared" si="4"/>
        <v>56169924</v>
      </c>
      <c r="G35" s="142">
        <f t="shared" si="4"/>
        <v>55809860</v>
      </c>
      <c r="H35" s="142">
        <f t="shared" si="4"/>
        <v>52708756</v>
      </c>
      <c r="I35" s="142">
        <f t="shared" si="4"/>
        <v>360064</v>
      </c>
    </row>
  </sheetData>
  <mergeCells count="11">
    <mergeCell ref="B10:C10"/>
    <mergeCell ref="B20:C20"/>
    <mergeCell ref="B30:C30"/>
    <mergeCell ref="B1:I1"/>
    <mergeCell ref="B2:I2"/>
    <mergeCell ref="B3:I3"/>
    <mergeCell ref="B4:I4"/>
    <mergeCell ref="B5:I5"/>
    <mergeCell ref="B7:C9"/>
    <mergeCell ref="D7:H7"/>
    <mergeCell ref="I7:I8"/>
  </mergeCells>
  <printOptions horizontalCentered="1"/>
  <pageMargins left="0.31496062992125984" right="0.31496062992125984" top="0.74803149606299213" bottom="0.74803149606299213" header="0.31496062992125984" footer="0.31496062992125984"/>
  <pageSetup scale="90" orientation="landscape" horizontalDpi="4294967293" verticalDpi="4294967293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C1D3CE-7DB0-4FBC-AEBB-B66A40BFE61F}">
  <dimension ref="A1:J34"/>
  <sheetViews>
    <sheetView workbookViewId="0">
      <selection sqref="A1:J34"/>
    </sheetView>
  </sheetViews>
  <sheetFormatPr baseColWidth="10" defaultRowHeight="14.4" x14ac:dyDescent="0.3"/>
  <cols>
    <col min="1" max="1" width="2.44140625" customWidth="1"/>
    <col min="2" max="2" width="4.5546875" customWidth="1"/>
    <col min="3" max="3" width="57.33203125" customWidth="1"/>
    <col min="4" max="9" width="12.6640625" customWidth="1"/>
  </cols>
  <sheetData>
    <row r="1" spans="1:10" x14ac:dyDescent="0.3">
      <c r="A1" s="81"/>
      <c r="B1" s="82" t="s">
        <v>36</v>
      </c>
      <c r="C1" s="82"/>
      <c r="D1" s="82"/>
      <c r="E1" s="82"/>
      <c r="F1" s="82"/>
      <c r="G1" s="82"/>
      <c r="H1" s="82"/>
      <c r="I1" s="82"/>
    </row>
    <row r="2" spans="1:10" x14ac:dyDescent="0.3">
      <c r="A2" s="81"/>
      <c r="B2" s="145"/>
      <c r="C2" s="82" t="s">
        <v>43</v>
      </c>
      <c r="D2" s="82"/>
      <c r="E2" s="82"/>
      <c r="F2" s="82"/>
      <c r="G2" s="82"/>
      <c r="H2" s="82"/>
      <c r="I2" s="82"/>
      <c r="J2" s="82"/>
    </row>
    <row r="3" spans="1:10" x14ac:dyDescent="0.3">
      <c r="A3" s="81"/>
      <c r="B3" s="82" t="s">
        <v>46</v>
      </c>
      <c r="C3" s="82"/>
      <c r="D3" s="82"/>
      <c r="E3" s="82"/>
      <c r="F3" s="82"/>
      <c r="G3" s="82"/>
      <c r="H3" s="82"/>
      <c r="I3" s="82"/>
    </row>
    <row r="4" spans="1:10" x14ac:dyDescent="0.3">
      <c r="A4" s="81"/>
      <c r="B4" s="82" t="s">
        <v>82</v>
      </c>
      <c r="C4" s="82"/>
      <c r="D4" s="82"/>
      <c r="E4" s="82"/>
      <c r="F4" s="82"/>
      <c r="G4" s="82"/>
      <c r="H4" s="82"/>
      <c r="I4" s="82"/>
    </row>
    <row r="5" spans="1:10" x14ac:dyDescent="0.3">
      <c r="A5" s="81"/>
      <c r="B5" s="82" t="s">
        <v>45</v>
      </c>
      <c r="C5" s="82"/>
      <c r="D5" s="82"/>
      <c r="E5" s="82"/>
      <c r="F5" s="82"/>
      <c r="G5" s="82"/>
      <c r="H5" s="82"/>
      <c r="I5" s="82"/>
      <c r="J5" s="81"/>
    </row>
    <row r="6" spans="1:10" ht="15" thickBot="1" x14ac:dyDescent="0.35">
      <c r="A6" s="81"/>
      <c r="B6" s="109"/>
      <c r="C6" s="109"/>
      <c r="D6" s="109"/>
      <c r="E6" s="109"/>
      <c r="F6" s="109"/>
      <c r="G6" s="109"/>
      <c r="H6" s="109"/>
      <c r="I6" s="109"/>
    </row>
    <row r="7" spans="1:10" ht="15" thickBot="1" x14ac:dyDescent="0.35">
      <c r="A7" s="81"/>
      <c r="B7" s="146" t="s">
        <v>48</v>
      </c>
      <c r="C7" s="146"/>
      <c r="D7" s="147" t="s">
        <v>49</v>
      </c>
      <c r="E7" s="147"/>
      <c r="F7" s="147"/>
      <c r="G7" s="147"/>
      <c r="H7" s="147"/>
      <c r="I7" s="147" t="s">
        <v>50</v>
      </c>
    </row>
    <row r="8" spans="1:10" ht="30.6" x14ac:dyDescent="0.3">
      <c r="A8" s="81"/>
      <c r="B8" s="86"/>
      <c r="C8" s="86"/>
      <c r="D8" s="87" t="s">
        <v>51</v>
      </c>
      <c r="E8" s="87" t="s">
        <v>52</v>
      </c>
      <c r="F8" s="87" t="s">
        <v>6</v>
      </c>
      <c r="G8" s="87" t="s">
        <v>7</v>
      </c>
      <c r="H8" s="87" t="s">
        <v>53</v>
      </c>
      <c r="I8" s="88"/>
    </row>
    <row r="9" spans="1:10" x14ac:dyDescent="0.3">
      <c r="A9" s="81"/>
      <c r="B9" s="86"/>
      <c r="C9" s="86"/>
      <c r="D9" s="87">
        <v>1</v>
      </c>
      <c r="E9" s="87">
        <v>2</v>
      </c>
      <c r="F9" s="87" t="s">
        <v>54</v>
      </c>
      <c r="G9" s="87">
        <v>4</v>
      </c>
      <c r="H9" s="87">
        <v>5</v>
      </c>
      <c r="I9" s="87" t="s">
        <v>55</v>
      </c>
      <c r="J9" s="148"/>
    </row>
    <row r="10" spans="1:10" x14ac:dyDescent="0.3">
      <c r="A10" s="81"/>
      <c r="B10" s="149" t="s">
        <v>136</v>
      </c>
      <c r="C10" s="149"/>
      <c r="D10" s="150">
        <f>SUM(D11:D17)</f>
        <v>0</v>
      </c>
      <c r="E10" s="150">
        <f t="shared" ref="E10:H10" si="0">SUM(E11:E17)</f>
        <v>0</v>
      </c>
      <c r="F10" s="150">
        <f>D10+E10</f>
        <v>0</v>
      </c>
      <c r="G10" s="150">
        <f t="shared" si="0"/>
        <v>0</v>
      </c>
      <c r="H10" s="150">
        <f t="shared" si="0"/>
        <v>0</v>
      </c>
      <c r="I10" s="150">
        <f>F10-G10</f>
        <v>0</v>
      </c>
      <c r="J10" s="81"/>
    </row>
    <row r="11" spans="1:10" x14ac:dyDescent="0.3">
      <c r="A11" s="81"/>
      <c r="B11" s="135"/>
      <c r="C11" s="133" t="s">
        <v>137</v>
      </c>
      <c r="D11" s="116">
        <v>0</v>
      </c>
      <c r="E11" s="116">
        <v>0</v>
      </c>
      <c r="F11" s="116">
        <f t="shared" ref="F11:F29" si="1">D11+E11</f>
        <v>0</v>
      </c>
      <c r="G11" s="116">
        <v>0</v>
      </c>
      <c r="H11" s="116">
        <v>0</v>
      </c>
      <c r="I11" s="116">
        <f t="shared" ref="I11:I29" si="2">F11-G11</f>
        <v>0</v>
      </c>
      <c r="J11" s="81"/>
    </row>
    <row r="12" spans="1:10" x14ac:dyDescent="0.3">
      <c r="A12" s="81"/>
      <c r="B12" s="135"/>
      <c r="C12" s="133" t="s">
        <v>138</v>
      </c>
      <c r="D12" s="116">
        <v>0</v>
      </c>
      <c r="E12" s="116">
        <v>0</v>
      </c>
      <c r="F12" s="116">
        <f t="shared" si="1"/>
        <v>0</v>
      </c>
      <c r="G12" s="116">
        <v>0</v>
      </c>
      <c r="H12" s="116">
        <v>0</v>
      </c>
      <c r="I12" s="116">
        <f t="shared" si="2"/>
        <v>0</v>
      </c>
      <c r="J12" s="81"/>
    </row>
    <row r="13" spans="1:10" x14ac:dyDescent="0.3">
      <c r="A13" s="81"/>
      <c r="B13" s="135"/>
      <c r="C13" s="133" t="s">
        <v>139</v>
      </c>
      <c r="D13" s="116">
        <v>0</v>
      </c>
      <c r="E13" s="116">
        <v>0</v>
      </c>
      <c r="F13" s="116">
        <f t="shared" si="1"/>
        <v>0</v>
      </c>
      <c r="G13" s="116">
        <v>0</v>
      </c>
      <c r="H13" s="116">
        <v>0</v>
      </c>
      <c r="I13" s="116">
        <f t="shared" si="2"/>
        <v>0</v>
      </c>
      <c r="J13" s="81"/>
    </row>
    <row r="14" spans="1:10" x14ac:dyDescent="0.3">
      <c r="A14" s="81"/>
      <c r="B14" s="135"/>
      <c r="C14" s="133" t="s">
        <v>140</v>
      </c>
      <c r="D14" s="116">
        <v>0</v>
      </c>
      <c r="E14" s="116">
        <v>0</v>
      </c>
      <c r="F14" s="116">
        <f t="shared" si="1"/>
        <v>0</v>
      </c>
      <c r="G14" s="116">
        <v>0</v>
      </c>
      <c r="H14" s="116">
        <v>0</v>
      </c>
      <c r="I14" s="116">
        <f t="shared" si="2"/>
        <v>0</v>
      </c>
      <c r="J14" s="81"/>
    </row>
    <row r="15" spans="1:10" x14ac:dyDescent="0.3">
      <c r="A15" s="81"/>
      <c r="B15" s="135"/>
      <c r="C15" s="133" t="s">
        <v>141</v>
      </c>
      <c r="D15" s="116">
        <v>0</v>
      </c>
      <c r="E15" s="116">
        <v>0</v>
      </c>
      <c r="F15" s="116">
        <f t="shared" si="1"/>
        <v>0</v>
      </c>
      <c r="G15" s="116">
        <v>0</v>
      </c>
      <c r="H15" s="116">
        <v>0</v>
      </c>
      <c r="I15" s="116">
        <f t="shared" si="2"/>
        <v>0</v>
      </c>
      <c r="J15" s="81"/>
    </row>
    <row r="16" spans="1:10" x14ac:dyDescent="0.3">
      <c r="A16" s="81"/>
      <c r="B16" s="135"/>
      <c r="C16" s="133" t="s">
        <v>142</v>
      </c>
      <c r="D16" s="116">
        <v>0</v>
      </c>
      <c r="E16" s="116">
        <v>0</v>
      </c>
      <c r="F16" s="116">
        <f t="shared" si="1"/>
        <v>0</v>
      </c>
      <c r="G16" s="116">
        <v>0</v>
      </c>
      <c r="H16" s="116">
        <v>0</v>
      </c>
      <c r="I16" s="116">
        <f t="shared" si="2"/>
        <v>0</v>
      </c>
      <c r="J16" s="81"/>
    </row>
    <row r="17" spans="1:10" x14ac:dyDescent="0.3">
      <c r="A17" s="81"/>
      <c r="B17" s="135"/>
      <c r="C17" s="133" t="s">
        <v>143</v>
      </c>
      <c r="D17" s="116">
        <v>0</v>
      </c>
      <c r="E17" s="116">
        <v>0</v>
      </c>
      <c r="F17" s="116">
        <f t="shared" si="1"/>
        <v>0</v>
      </c>
      <c r="G17" s="116">
        <v>0</v>
      </c>
      <c r="H17" s="116">
        <v>0</v>
      </c>
      <c r="I17" s="116">
        <f t="shared" si="2"/>
        <v>0</v>
      </c>
      <c r="J17" s="148"/>
    </row>
    <row r="18" spans="1:10" x14ac:dyDescent="0.3">
      <c r="A18" s="81"/>
      <c r="B18" s="128" t="s">
        <v>144</v>
      </c>
      <c r="C18" s="129"/>
      <c r="D18" s="91">
        <f>SUM(D19:D21)</f>
        <v>0</v>
      </c>
      <c r="E18" s="91">
        <f t="shared" ref="E18:H18" si="3">SUM(E19:E21)</f>
        <v>0</v>
      </c>
      <c r="F18" s="91">
        <f t="shared" si="1"/>
        <v>0</v>
      </c>
      <c r="G18" s="91">
        <f t="shared" si="3"/>
        <v>0</v>
      </c>
      <c r="H18" s="91">
        <f t="shared" si="3"/>
        <v>0</v>
      </c>
      <c r="I18" s="91">
        <f t="shared" si="2"/>
        <v>0</v>
      </c>
      <c r="J18" s="81"/>
    </row>
    <row r="19" spans="1:10" x14ac:dyDescent="0.3">
      <c r="A19" s="81"/>
      <c r="B19" s="135"/>
      <c r="C19" s="133" t="s">
        <v>80</v>
      </c>
      <c r="D19" s="116">
        <v>0</v>
      </c>
      <c r="E19" s="116">
        <v>0</v>
      </c>
      <c r="F19" s="116">
        <f t="shared" si="1"/>
        <v>0</v>
      </c>
      <c r="G19" s="116">
        <v>0</v>
      </c>
      <c r="H19" s="116">
        <v>0</v>
      </c>
      <c r="I19" s="116">
        <f t="shared" si="2"/>
        <v>0</v>
      </c>
      <c r="J19" s="81"/>
    </row>
    <row r="20" spans="1:10" x14ac:dyDescent="0.3">
      <c r="A20" s="81"/>
      <c r="B20" s="135"/>
      <c r="C20" s="133" t="s">
        <v>145</v>
      </c>
      <c r="D20" s="116">
        <v>0</v>
      </c>
      <c r="E20" s="116">
        <v>0</v>
      </c>
      <c r="F20" s="116">
        <f t="shared" si="1"/>
        <v>0</v>
      </c>
      <c r="G20" s="116">
        <v>0</v>
      </c>
      <c r="H20" s="116">
        <v>0</v>
      </c>
      <c r="I20" s="116">
        <f t="shared" si="2"/>
        <v>0</v>
      </c>
      <c r="J20" s="81"/>
    </row>
    <row r="21" spans="1:10" x14ac:dyDescent="0.3">
      <c r="A21" s="81"/>
      <c r="B21" s="135"/>
      <c r="C21" s="133" t="s">
        <v>146</v>
      </c>
      <c r="D21" s="116">
        <v>0</v>
      </c>
      <c r="E21" s="116">
        <v>0</v>
      </c>
      <c r="F21" s="116">
        <f t="shared" si="1"/>
        <v>0</v>
      </c>
      <c r="G21" s="116">
        <v>0</v>
      </c>
      <c r="H21" s="116">
        <v>0</v>
      </c>
      <c r="I21" s="116">
        <f t="shared" si="2"/>
        <v>0</v>
      </c>
      <c r="J21" s="148"/>
    </row>
    <row r="22" spans="1:10" x14ac:dyDescent="0.3">
      <c r="A22" s="81"/>
      <c r="B22" s="128" t="s">
        <v>147</v>
      </c>
      <c r="C22" s="129"/>
      <c r="D22" s="91">
        <f>SUM(D23:D29)</f>
        <v>0</v>
      </c>
      <c r="E22" s="91">
        <f t="shared" ref="E22:H22" si="4">SUM(E23:E29)</f>
        <v>0</v>
      </c>
      <c r="F22" s="91">
        <f t="shared" si="1"/>
        <v>0</v>
      </c>
      <c r="G22" s="91">
        <f t="shared" si="4"/>
        <v>0</v>
      </c>
      <c r="H22" s="91">
        <f t="shared" si="4"/>
        <v>0</v>
      </c>
      <c r="I22" s="91">
        <f t="shared" si="2"/>
        <v>0</v>
      </c>
      <c r="J22" s="81"/>
    </row>
    <row r="23" spans="1:10" x14ac:dyDescent="0.3">
      <c r="A23" s="81"/>
      <c r="B23" s="135"/>
      <c r="C23" s="133" t="s">
        <v>148</v>
      </c>
      <c r="D23" s="116">
        <v>0</v>
      </c>
      <c r="E23" s="116">
        <v>0</v>
      </c>
      <c r="F23" s="116">
        <f t="shared" si="1"/>
        <v>0</v>
      </c>
      <c r="G23" s="116">
        <v>0</v>
      </c>
      <c r="H23" s="116">
        <v>0</v>
      </c>
      <c r="I23" s="116">
        <f t="shared" si="2"/>
        <v>0</v>
      </c>
      <c r="J23" s="81"/>
    </row>
    <row r="24" spans="1:10" x14ac:dyDescent="0.3">
      <c r="A24" s="81"/>
      <c r="B24" s="135"/>
      <c r="C24" s="133" t="s">
        <v>149</v>
      </c>
      <c r="D24" s="116">
        <v>0</v>
      </c>
      <c r="E24" s="116">
        <v>0</v>
      </c>
      <c r="F24" s="116">
        <f t="shared" si="1"/>
        <v>0</v>
      </c>
      <c r="G24" s="116">
        <v>0</v>
      </c>
      <c r="H24" s="116">
        <v>0</v>
      </c>
      <c r="I24" s="116">
        <f t="shared" si="2"/>
        <v>0</v>
      </c>
      <c r="J24" s="81"/>
    </row>
    <row r="25" spans="1:10" x14ac:dyDescent="0.3">
      <c r="A25" s="81"/>
      <c r="B25" s="135"/>
      <c r="C25" s="133" t="s">
        <v>150</v>
      </c>
      <c r="D25" s="116">
        <v>0</v>
      </c>
      <c r="E25" s="116">
        <v>0</v>
      </c>
      <c r="F25" s="116">
        <f t="shared" si="1"/>
        <v>0</v>
      </c>
      <c r="G25" s="116">
        <v>0</v>
      </c>
      <c r="H25" s="116">
        <v>0</v>
      </c>
      <c r="I25" s="116">
        <f t="shared" si="2"/>
        <v>0</v>
      </c>
      <c r="J25" s="81"/>
    </row>
    <row r="26" spans="1:10" x14ac:dyDescent="0.3">
      <c r="A26" s="81"/>
      <c r="B26" s="135"/>
      <c r="C26" s="133" t="s">
        <v>151</v>
      </c>
      <c r="D26" s="116">
        <v>0</v>
      </c>
      <c r="E26" s="116">
        <v>0</v>
      </c>
      <c r="F26" s="116">
        <f t="shared" si="1"/>
        <v>0</v>
      </c>
      <c r="G26" s="116">
        <v>0</v>
      </c>
      <c r="H26" s="116">
        <v>0</v>
      </c>
      <c r="I26" s="116">
        <f t="shared" si="2"/>
        <v>0</v>
      </c>
    </row>
    <row r="27" spans="1:10" x14ac:dyDescent="0.3">
      <c r="A27" s="81"/>
      <c r="B27" s="135"/>
      <c r="C27" s="133" t="s">
        <v>152</v>
      </c>
      <c r="D27" s="116">
        <v>0</v>
      </c>
      <c r="E27" s="116">
        <v>0</v>
      </c>
      <c r="F27" s="116">
        <f t="shared" si="1"/>
        <v>0</v>
      </c>
      <c r="G27" s="116">
        <v>0</v>
      </c>
      <c r="H27" s="116">
        <v>0</v>
      </c>
      <c r="I27" s="116">
        <f t="shared" si="2"/>
        <v>0</v>
      </c>
    </row>
    <row r="28" spans="1:10" x14ac:dyDescent="0.3">
      <c r="A28" s="81"/>
      <c r="B28" s="135"/>
      <c r="C28" s="133" t="s">
        <v>153</v>
      </c>
      <c r="D28" s="116">
        <v>0</v>
      </c>
      <c r="E28" s="116">
        <v>0</v>
      </c>
      <c r="F28" s="116">
        <f t="shared" si="1"/>
        <v>0</v>
      </c>
      <c r="G28" s="116">
        <v>0</v>
      </c>
      <c r="H28" s="116">
        <v>0</v>
      </c>
      <c r="I28" s="116">
        <f t="shared" si="2"/>
        <v>0</v>
      </c>
    </row>
    <row r="29" spans="1:10" x14ac:dyDescent="0.3">
      <c r="A29" s="81"/>
      <c r="B29" s="135"/>
      <c r="C29" s="133" t="s">
        <v>154</v>
      </c>
      <c r="D29" s="116">
        <v>0</v>
      </c>
      <c r="E29" s="116">
        <v>0</v>
      </c>
      <c r="F29" s="116">
        <f t="shared" si="1"/>
        <v>0</v>
      </c>
      <c r="G29" s="116">
        <v>0</v>
      </c>
      <c r="H29" s="116">
        <v>0</v>
      </c>
      <c r="I29" s="116">
        <f t="shared" si="2"/>
        <v>0</v>
      </c>
    </row>
    <row r="30" spans="1:10" x14ac:dyDescent="0.3">
      <c r="A30" s="81"/>
      <c r="B30" s="135"/>
      <c r="C30" s="133"/>
      <c r="D30" s="116"/>
      <c r="E30" s="116"/>
      <c r="F30" s="116"/>
      <c r="G30" s="116"/>
      <c r="H30" s="116"/>
      <c r="I30" s="116"/>
    </row>
    <row r="31" spans="1:10" x14ac:dyDescent="0.3">
      <c r="A31" s="81"/>
      <c r="B31" s="135"/>
      <c r="C31" s="133"/>
      <c r="D31" s="116"/>
      <c r="E31" s="116"/>
      <c r="F31" s="116"/>
      <c r="G31" s="116"/>
      <c r="H31" s="116"/>
      <c r="I31" s="116"/>
    </row>
    <row r="32" spans="1:10" x14ac:dyDescent="0.3">
      <c r="A32" s="101"/>
      <c r="B32" s="135"/>
      <c r="C32" s="133"/>
      <c r="D32" s="116"/>
      <c r="E32" s="116"/>
      <c r="F32" s="116"/>
      <c r="G32" s="116"/>
      <c r="H32" s="116"/>
      <c r="I32" s="116"/>
      <c r="J32" s="102"/>
    </row>
    <row r="33" spans="1:10" x14ac:dyDescent="0.3">
      <c r="A33" s="81"/>
      <c r="B33" s="151"/>
      <c r="C33" s="152" t="s">
        <v>155</v>
      </c>
      <c r="D33" s="153">
        <f>+D10+D18+D22</f>
        <v>0</v>
      </c>
      <c r="E33" s="153">
        <f t="shared" ref="E33:I33" si="5">+E10+E18+E22</f>
        <v>0</v>
      </c>
      <c r="F33" s="153">
        <f>+F10+F18+F22</f>
        <v>0</v>
      </c>
      <c r="G33" s="153">
        <f t="shared" si="5"/>
        <v>0</v>
      </c>
      <c r="H33" s="153">
        <f t="shared" si="5"/>
        <v>0</v>
      </c>
      <c r="I33" s="153">
        <f t="shared" si="5"/>
        <v>0</v>
      </c>
      <c r="J33" s="154"/>
    </row>
    <row r="34" spans="1:10" x14ac:dyDescent="0.3">
      <c r="A34" s="81"/>
      <c r="B34" s="140"/>
      <c r="C34" s="141" t="s">
        <v>156</v>
      </c>
      <c r="D34" s="142">
        <f>+'[1]COGC.C'!D38+'[1]COG C.C.(2)'!D35+'[1]COG C.C. (3)'!D33</f>
        <v>145940431</v>
      </c>
      <c r="E34" s="143">
        <f>+'[1]COGC.C'!E38+'[1]COG C.C.(2)'!E35+'[1]COG C.C. (3)'!E33+1</f>
        <v>-13821105</v>
      </c>
      <c r="F34" s="142">
        <f>+'[1]COGC.C'!F38+'[1]COG C.C.(2)'!F35+'[1]COG C.C. (3)'!F33</f>
        <v>132119325</v>
      </c>
      <c r="G34" s="142">
        <f>+'[1]COGC.C'!G38+'[1]COG C.C.(2)'!G35+'[1]COG C.C. (3)'!G33</f>
        <v>131130678</v>
      </c>
      <c r="H34" s="142">
        <f>+'[1]COGC.C'!H38+'[1]COG C.C.(2)'!H35+'[1]COG C.C. (3)'!H33+1</f>
        <v>122576947</v>
      </c>
      <c r="I34" s="142">
        <f>+'[1]COGC.C'!I38+'[1]COG C.C.(2)'!I35+'[1]COG C.C. (3)'!I33</f>
        <v>988647</v>
      </c>
    </row>
  </sheetData>
  <mergeCells count="11">
    <mergeCell ref="B10:C10"/>
    <mergeCell ref="B18:C18"/>
    <mergeCell ref="B22:C22"/>
    <mergeCell ref="B1:I1"/>
    <mergeCell ref="C2:J2"/>
    <mergeCell ref="B3:I3"/>
    <mergeCell ref="B4:I4"/>
    <mergeCell ref="B5:I5"/>
    <mergeCell ref="B7:C9"/>
    <mergeCell ref="D7:H7"/>
    <mergeCell ref="I7:I8"/>
  </mergeCells>
  <printOptions horizontalCentered="1"/>
  <pageMargins left="0.31496062992125984" right="0.31496062992125984" top="0.74803149606299213" bottom="0.74803149606299213" header="0.31496062992125984" footer="0.31496062992125984"/>
  <pageSetup scale="90" orientation="landscape" horizontalDpi="4294967293" verticalDpi="4294967293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52D7B5-7671-4C10-9173-071407B6FEB1}">
  <dimension ref="A1:I43"/>
  <sheetViews>
    <sheetView workbookViewId="0">
      <selection sqref="A1:I43"/>
    </sheetView>
  </sheetViews>
  <sheetFormatPr baseColWidth="10" defaultRowHeight="14.4" x14ac:dyDescent="0.3"/>
  <cols>
    <col min="1" max="1" width="1.5546875" customWidth="1"/>
    <col min="2" max="2" width="4.5546875" customWidth="1"/>
    <col min="3" max="3" width="60.33203125" customWidth="1"/>
    <col min="4" max="9" width="12.6640625" customWidth="1"/>
  </cols>
  <sheetData>
    <row r="1" spans="1:9" x14ac:dyDescent="0.3">
      <c r="A1" s="81"/>
      <c r="B1" s="82" t="s">
        <v>36</v>
      </c>
      <c r="C1" s="82"/>
      <c r="D1" s="82"/>
      <c r="E1" s="82"/>
      <c r="F1" s="82"/>
      <c r="G1" s="82"/>
      <c r="H1" s="82"/>
      <c r="I1" s="82"/>
    </row>
    <row r="2" spans="1:9" x14ac:dyDescent="0.3">
      <c r="A2" s="81"/>
      <c r="B2" s="82" t="s">
        <v>43</v>
      </c>
      <c r="C2" s="82"/>
      <c r="D2" s="82"/>
      <c r="E2" s="82"/>
      <c r="F2" s="82"/>
      <c r="G2" s="82"/>
      <c r="H2" s="82"/>
      <c r="I2" s="82"/>
    </row>
    <row r="3" spans="1:9" x14ac:dyDescent="0.3">
      <c r="A3" s="81"/>
      <c r="B3" s="82" t="s">
        <v>46</v>
      </c>
      <c r="C3" s="82"/>
      <c r="D3" s="82"/>
      <c r="E3" s="82"/>
      <c r="F3" s="82"/>
      <c r="G3" s="82"/>
      <c r="H3" s="82"/>
      <c r="I3" s="82"/>
    </row>
    <row r="4" spans="1:9" x14ac:dyDescent="0.3">
      <c r="A4" s="81"/>
      <c r="B4" s="82" t="s">
        <v>157</v>
      </c>
      <c r="C4" s="82"/>
      <c r="D4" s="82"/>
      <c r="E4" s="82"/>
      <c r="F4" s="82"/>
      <c r="G4" s="82"/>
      <c r="H4" s="82"/>
      <c r="I4" s="82"/>
    </row>
    <row r="5" spans="1:9" x14ac:dyDescent="0.3">
      <c r="A5" s="81"/>
      <c r="B5" s="82" t="s">
        <v>45</v>
      </c>
      <c r="C5" s="82"/>
      <c r="D5" s="82"/>
      <c r="E5" s="82"/>
      <c r="F5" s="82"/>
      <c r="G5" s="82"/>
      <c r="H5" s="82"/>
      <c r="I5" s="82"/>
    </row>
    <row r="6" spans="1:9" x14ac:dyDescent="0.3">
      <c r="A6" s="81"/>
      <c r="B6" s="109"/>
      <c r="C6" s="109"/>
      <c r="D6" s="109"/>
      <c r="E6" s="109"/>
      <c r="F6" s="109"/>
      <c r="G6" s="109"/>
      <c r="H6" s="109"/>
      <c r="I6" s="109"/>
    </row>
    <row r="7" spans="1:9" x14ac:dyDescent="0.3">
      <c r="A7" s="81"/>
      <c r="B7" s="86" t="s">
        <v>48</v>
      </c>
      <c r="C7" s="86"/>
      <c r="D7" s="88" t="s">
        <v>49</v>
      </c>
      <c r="E7" s="88"/>
      <c r="F7" s="88"/>
      <c r="G7" s="88"/>
      <c r="H7" s="88"/>
      <c r="I7" s="88" t="s">
        <v>50</v>
      </c>
    </row>
    <row r="8" spans="1:9" ht="30.6" x14ac:dyDescent="0.3">
      <c r="A8" s="81"/>
      <c r="B8" s="86"/>
      <c r="C8" s="86"/>
      <c r="D8" s="87" t="s">
        <v>51</v>
      </c>
      <c r="E8" s="87" t="s">
        <v>52</v>
      </c>
      <c r="F8" s="87" t="s">
        <v>6</v>
      </c>
      <c r="G8" s="87" t="s">
        <v>7</v>
      </c>
      <c r="H8" s="87" t="s">
        <v>53</v>
      </c>
      <c r="I8" s="88"/>
    </row>
    <row r="9" spans="1:9" x14ac:dyDescent="0.3">
      <c r="A9" s="81"/>
      <c r="B9" s="86"/>
      <c r="C9" s="86"/>
      <c r="D9" s="87">
        <v>1</v>
      </c>
      <c r="E9" s="87">
        <v>2</v>
      </c>
      <c r="F9" s="87" t="s">
        <v>54</v>
      </c>
      <c r="G9" s="87">
        <v>4</v>
      </c>
      <c r="H9" s="87">
        <v>5</v>
      </c>
      <c r="I9" s="87" t="s">
        <v>55</v>
      </c>
    </row>
    <row r="10" spans="1:9" x14ac:dyDescent="0.3">
      <c r="A10" s="155"/>
      <c r="B10" s="156"/>
      <c r="C10" s="118"/>
      <c r="D10" s="157"/>
      <c r="E10" s="157"/>
      <c r="F10" s="157"/>
      <c r="G10" s="157"/>
      <c r="H10" s="157"/>
      <c r="I10" s="157"/>
    </row>
    <row r="11" spans="1:9" x14ac:dyDescent="0.3">
      <c r="A11" s="155"/>
      <c r="B11" s="158" t="s">
        <v>158</v>
      </c>
      <c r="C11" s="159"/>
      <c r="D11" s="91">
        <f>SUM(D12:D19)</f>
        <v>0</v>
      </c>
      <c r="E11" s="91">
        <f t="shared" ref="E11:H11" si="0">SUM(E12:E19)</f>
        <v>0</v>
      </c>
      <c r="F11" s="91">
        <f t="shared" si="0"/>
        <v>0</v>
      </c>
      <c r="G11" s="91">
        <f t="shared" si="0"/>
        <v>0</v>
      </c>
      <c r="H11" s="91">
        <f t="shared" si="0"/>
        <v>0</v>
      </c>
      <c r="I11" s="91">
        <f>SUM(I12:I19)</f>
        <v>0</v>
      </c>
    </row>
    <row r="12" spans="1:9" x14ac:dyDescent="0.3">
      <c r="A12" s="155"/>
      <c r="B12" s="160"/>
      <c r="C12" s="161" t="s">
        <v>159</v>
      </c>
      <c r="D12" s="116">
        <v>0</v>
      </c>
      <c r="E12" s="116">
        <v>0</v>
      </c>
      <c r="F12" s="116">
        <f>D12+E12</f>
        <v>0</v>
      </c>
      <c r="G12" s="116">
        <v>0</v>
      </c>
      <c r="H12" s="116">
        <v>0</v>
      </c>
      <c r="I12" s="116">
        <f>F12-G12</f>
        <v>0</v>
      </c>
    </row>
    <row r="13" spans="1:9" x14ac:dyDescent="0.3">
      <c r="A13" s="155"/>
      <c r="B13" s="160"/>
      <c r="C13" s="161" t="s">
        <v>160</v>
      </c>
      <c r="D13" s="116">
        <v>0</v>
      </c>
      <c r="E13" s="116">
        <v>0</v>
      </c>
      <c r="F13" s="116">
        <f t="shared" ref="F13:F19" si="1">D13+E13</f>
        <v>0</v>
      </c>
      <c r="G13" s="116">
        <v>0</v>
      </c>
      <c r="H13" s="116">
        <v>0</v>
      </c>
      <c r="I13" s="116">
        <f>F13-G13</f>
        <v>0</v>
      </c>
    </row>
    <row r="14" spans="1:9" x14ac:dyDescent="0.3">
      <c r="A14" s="155"/>
      <c r="B14" s="160"/>
      <c r="C14" s="161" t="s">
        <v>161</v>
      </c>
      <c r="D14" s="116">
        <v>0</v>
      </c>
      <c r="E14" s="116">
        <v>0</v>
      </c>
      <c r="F14" s="116">
        <f t="shared" si="1"/>
        <v>0</v>
      </c>
      <c r="G14" s="116">
        <v>0</v>
      </c>
      <c r="H14" s="116">
        <v>0</v>
      </c>
      <c r="I14" s="116">
        <f t="shared" ref="I14:I19" si="2">F14-G14</f>
        <v>0</v>
      </c>
    </row>
    <row r="15" spans="1:9" x14ac:dyDescent="0.3">
      <c r="A15" s="155"/>
      <c r="B15" s="160"/>
      <c r="C15" s="161" t="s">
        <v>162</v>
      </c>
      <c r="D15" s="116">
        <v>0</v>
      </c>
      <c r="E15" s="116">
        <v>0</v>
      </c>
      <c r="F15" s="116">
        <f t="shared" si="1"/>
        <v>0</v>
      </c>
      <c r="G15" s="116">
        <v>0</v>
      </c>
      <c r="H15" s="116">
        <v>0</v>
      </c>
      <c r="I15" s="116">
        <f t="shared" si="2"/>
        <v>0</v>
      </c>
    </row>
    <row r="16" spans="1:9" x14ac:dyDescent="0.3">
      <c r="A16" s="155"/>
      <c r="B16" s="160"/>
      <c r="C16" s="161" t="s">
        <v>163</v>
      </c>
      <c r="D16" s="116">
        <v>0</v>
      </c>
      <c r="E16" s="116">
        <v>0</v>
      </c>
      <c r="F16" s="116">
        <f t="shared" si="1"/>
        <v>0</v>
      </c>
      <c r="G16" s="116">
        <v>0</v>
      </c>
      <c r="H16" s="116">
        <v>0</v>
      </c>
      <c r="I16" s="116">
        <f t="shared" si="2"/>
        <v>0</v>
      </c>
    </row>
    <row r="17" spans="1:9" x14ac:dyDescent="0.3">
      <c r="A17" s="155"/>
      <c r="B17" s="160"/>
      <c r="C17" s="161" t="s">
        <v>164</v>
      </c>
      <c r="D17" s="116">
        <v>0</v>
      </c>
      <c r="E17" s="116">
        <v>0</v>
      </c>
      <c r="F17" s="116">
        <f t="shared" si="1"/>
        <v>0</v>
      </c>
      <c r="G17" s="116">
        <v>0</v>
      </c>
      <c r="H17" s="116">
        <v>0</v>
      </c>
      <c r="I17" s="116">
        <f t="shared" si="2"/>
        <v>0</v>
      </c>
    </row>
    <row r="18" spans="1:9" x14ac:dyDescent="0.3">
      <c r="A18" s="155"/>
      <c r="B18" s="160"/>
      <c r="C18" s="161" t="s">
        <v>165</v>
      </c>
      <c r="D18" s="116">
        <v>0</v>
      </c>
      <c r="E18" s="116">
        <v>0</v>
      </c>
      <c r="F18" s="116">
        <f t="shared" si="1"/>
        <v>0</v>
      </c>
      <c r="G18" s="116">
        <v>0</v>
      </c>
      <c r="H18" s="116">
        <v>0</v>
      </c>
      <c r="I18" s="116">
        <f t="shared" si="2"/>
        <v>0</v>
      </c>
    </row>
    <row r="19" spans="1:9" x14ac:dyDescent="0.3">
      <c r="A19" s="162"/>
      <c r="B19" s="160"/>
      <c r="C19" s="161" t="s">
        <v>110</v>
      </c>
      <c r="D19" s="116">
        <v>0</v>
      </c>
      <c r="E19" s="116">
        <v>0</v>
      </c>
      <c r="F19" s="116">
        <f t="shared" si="1"/>
        <v>0</v>
      </c>
      <c r="G19" s="116">
        <v>0</v>
      </c>
      <c r="H19" s="116">
        <v>0</v>
      </c>
      <c r="I19" s="116">
        <f t="shared" si="2"/>
        <v>0</v>
      </c>
    </row>
    <row r="20" spans="1:9" x14ac:dyDescent="0.3">
      <c r="A20" s="155"/>
      <c r="B20" s="158" t="s">
        <v>166</v>
      </c>
      <c r="C20" s="159"/>
      <c r="D20" s="91">
        <f>SUM(D21:D27)</f>
        <v>145940431</v>
      </c>
      <c r="E20" s="134">
        <f t="shared" ref="E20:I20" si="3">SUM(E21:E27)</f>
        <v>-13821105</v>
      </c>
      <c r="F20" s="91">
        <f t="shared" si="3"/>
        <v>132119325</v>
      </c>
      <c r="G20" s="91">
        <f t="shared" si="3"/>
        <v>131130678</v>
      </c>
      <c r="H20" s="91">
        <f t="shared" si="3"/>
        <v>122576947</v>
      </c>
      <c r="I20" s="91">
        <f t="shared" si="3"/>
        <v>988647</v>
      </c>
    </row>
    <row r="21" spans="1:9" x14ac:dyDescent="0.3">
      <c r="A21" s="155"/>
      <c r="B21" s="160"/>
      <c r="C21" s="161" t="s">
        <v>167</v>
      </c>
      <c r="D21" s="163">
        <v>0</v>
      </c>
      <c r="E21" s="163">
        <v>0</v>
      </c>
      <c r="F21" s="163">
        <f>D21+E21</f>
        <v>0</v>
      </c>
      <c r="G21" s="163">
        <v>0</v>
      </c>
      <c r="H21" s="163">
        <v>0</v>
      </c>
      <c r="I21" s="163">
        <f>F21-G21</f>
        <v>0</v>
      </c>
    </row>
    <row r="22" spans="1:9" x14ac:dyDescent="0.3">
      <c r="A22" s="155"/>
      <c r="B22" s="160"/>
      <c r="C22" s="161" t="s">
        <v>168</v>
      </c>
      <c r="D22" s="163">
        <v>0</v>
      </c>
      <c r="E22" s="163">
        <v>0</v>
      </c>
      <c r="F22" s="163">
        <f t="shared" ref="F22:F27" si="4">D22+E22</f>
        <v>0</v>
      </c>
      <c r="G22" s="163">
        <v>0</v>
      </c>
      <c r="H22" s="163">
        <v>0</v>
      </c>
      <c r="I22" s="163">
        <f t="shared" ref="I22:I27" si="5">F22-G22</f>
        <v>0</v>
      </c>
    </row>
    <row r="23" spans="1:9" x14ac:dyDescent="0.3">
      <c r="A23" s="155"/>
      <c r="B23" s="160"/>
      <c r="C23" s="161" t="s">
        <v>169</v>
      </c>
      <c r="D23" s="163">
        <v>0</v>
      </c>
      <c r="E23" s="163">
        <v>0</v>
      </c>
      <c r="F23" s="163">
        <f t="shared" si="4"/>
        <v>0</v>
      </c>
      <c r="G23" s="163">
        <v>0</v>
      </c>
      <c r="H23" s="163">
        <v>0</v>
      </c>
      <c r="I23" s="163">
        <f t="shared" si="5"/>
        <v>0</v>
      </c>
    </row>
    <row r="24" spans="1:9" x14ac:dyDescent="0.3">
      <c r="A24" s="155"/>
      <c r="B24" s="160"/>
      <c r="C24" s="161" t="s">
        <v>170</v>
      </c>
      <c r="D24" s="163">
        <v>145940431</v>
      </c>
      <c r="E24" s="164">
        <v>-13821105</v>
      </c>
      <c r="F24" s="163">
        <f>D24+E24-1</f>
        <v>132119325</v>
      </c>
      <c r="G24" s="163">
        <v>131130678</v>
      </c>
      <c r="H24" s="163">
        <v>122576947</v>
      </c>
      <c r="I24" s="163">
        <f t="shared" si="5"/>
        <v>988647</v>
      </c>
    </row>
    <row r="25" spans="1:9" x14ac:dyDescent="0.3">
      <c r="A25" s="155"/>
      <c r="B25" s="160"/>
      <c r="C25" s="161" t="s">
        <v>171</v>
      </c>
      <c r="D25" s="163">
        <v>0</v>
      </c>
      <c r="E25" s="163">
        <v>0</v>
      </c>
      <c r="F25" s="163">
        <f t="shared" si="4"/>
        <v>0</v>
      </c>
      <c r="G25" s="163">
        <v>0</v>
      </c>
      <c r="H25" s="163">
        <v>0</v>
      </c>
      <c r="I25" s="163">
        <f t="shared" si="5"/>
        <v>0</v>
      </c>
    </row>
    <row r="26" spans="1:9" x14ac:dyDescent="0.3">
      <c r="A26" s="155"/>
      <c r="B26" s="160"/>
      <c r="C26" s="161" t="s">
        <v>172</v>
      </c>
      <c r="D26" s="163">
        <v>0</v>
      </c>
      <c r="E26" s="163">
        <v>0</v>
      </c>
      <c r="F26" s="163">
        <f t="shared" si="4"/>
        <v>0</v>
      </c>
      <c r="G26" s="163">
        <v>0</v>
      </c>
      <c r="H26" s="163">
        <v>0</v>
      </c>
      <c r="I26" s="163">
        <f t="shared" si="5"/>
        <v>0</v>
      </c>
    </row>
    <row r="27" spans="1:9" x14ac:dyDescent="0.3">
      <c r="A27" s="162"/>
      <c r="B27" s="160"/>
      <c r="C27" s="161" t="s">
        <v>173</v>
      </c>
      <c r="D27" s="163">
        <v>0</v>
      </c>
      <c r="E27" s="163">
        <v>0</v>
      </c>
      <c r="F27" s="163">
        <f t="shared" si="4"/>
        <v>0</v>
      </c>
      <c r="G27" s="163">
        <v>0</v>
      </c>
      <c r="H27" s="163">
        <v>0</v>
      </c>
      <c r="I27" s="163">
        <f t="shared" si="5"/>
        <v>0</v>
      </c>
    </row>
    <row r="28" spans="1:9" x14ac:dyDescent="0.3">
      <c r="A28" s="155"/>
      <c r="B28" s="158" t="s">
        <v>174</v>
      </c>
      <c r="C28" s="159"/>
      <c r="D28" s="165">
        <f>SUM(D29:D37)</f>
        <v>0</v>
      </c>
      <c r="E28" s="165">
        <f t="shared" ref="E28:I28" si="6">SUM(E29:E37)</f>
        <v>0</v>
      </c>
      <c r="F28" s="165">
        <f t="shared" si="6"/>
        <v>0</v>
      </c>
      <c r="G28" s="165">
        <f t="shared" si="6"/>
        <v>0</v>
      </c>
      <c r="H28" s="165">
        <f t="shared" si="6"/>
        <v>0</v>
      </c>
      <c r="I28" s="165">
        <f t="shared" si="6"/>
        <v>0</v>
      </c>
    </row>
    <row r="29" spans="1:9" x14ac:dyDescent="0.3">
      <c r="A29" s="155"/>
      <c r="B29" s="160"/>
      <c r="C29" s="161" t="s">
        <v>175</v>
      </c>
      <c r="D29" s="163">
        <v>0</v>
      </c>
      <c r="E29" s="163">
        <v>0</v>
      </c>
      <c r="F29" s="163">
        <f>D29+E29</f>
        <v>0</v>
      </c>
      <c r="G29" s="163">
        <v>0</v>
      </c>
      <c r="H29" s="163">
        <v>0</v>
      </c>
      <c r="I29" s="163">
        <f>F29-G29</f>
        <v>0</v>
      </c>
    </row>
    <row r="30" spans="1:9" x14ac:dyDescent="0.3">
      <c r="A30" s="155"/>
      <c r="B30" s="160"/>
      <c r="C30" s="161" t="s">
        <v>176</v>
      </c>
      <c r="D30" s="163">
        <v>0</v>
      </c>
      <c r="E30" s="163">
        <v>0</v>
      </c>
      <c r="F30" s="163">
        <f t="shared" ref="F30:F37" si="7">D30+E30</f>
        <v>0</v>
      </c>
      <c r="G30" s="163">
        <v>0</v>
      </c>
      <c r="H30" s="163">
        <v>0</v>
      </c>
      <c r="I30" s="163">
        <f t="shared" ref="I30:I37" si="8">F30-G30</f>
        <v>0</v>
      </c>
    </row>
    <row r="31" spans="1:9" x14ac:dyDescent="0.3">
      <c r="A31" s="155"/>
      <c r="B31" s="160"/>
      <c r="C31" s="161" t="s">
        <v>177</v>
      </c>
      <c r="D31" s="163">
        <v>0</v>
      </c>
      <c r="E31" s="163">
        <v>0</v>
      </c>
      <c r="F31" s="163">
        <f t="shared" si="7"/>
        <v>0</v>
      </c>
      <c r="G31" s="163">
        <v>0</v>
      </c>
      <c r="H31" s="163">
        <v>0</v>
      </c>
      <c r="I31" s="163">
        <f t="shared" si="8"/>
        <v>0</v>
      </c>
    </row>
    <row r="32" spans="1:9" x14ac:dyDescent="0.3">
      <c r="A32" s="155"/>
      <c r="B32" s="160"/>
      <c r="C32" s="161" t="s">
        <v>178</v>
      </c>
      <c r="D32" s="163">
        <v>0</v>
      </c>
      <c r="E32" s="163">
        <v>0</v>
      </c>
      <c r="F32" s="163">
        <f t="shared" si="7"/>
        <v>0</v>
      </c>
      <c r="G32" s="163">
        <v>0</v>
      </c>
      <c r="H32" s="163">
        <v>0</v>
      </c>
      <c r="I32" s="163">
        <f t="shared" si="8"/>
        <v>0</v>
      </c>
    </row>
    <row r="33" spans="1:9" x14ac:dyDescent="0.3">
      <c r="A33" s="155"/>
      <c r="B33" s="160"/>
      <c r="C33" s="161" t="s">
        <v>179</v>
      </c>
      <c r="D33" s="163">
        <v>0</v>
      </c>
      <c r="E33" s="163">
        <v>0</v>
      </c>
      <c r="F33" s="163">
        <f t="shared" si="7"/>
        <v>0</v>
      </c>
      <c r="G33" s="163">
        <v>0</v>
      </c>
      <c r="H33" s="163">
        <v>0</v>
      </c>
      <c r="I33" s="163">
        <f t="shared" si="8"/>
        <v>0</v>
      </c>
    </row>
    <row r="34" spans="1:9" x14ac:dyDescent="0.3">
      <c r="A34" s="155"/>
      <c r="B34" s="166"/>
      <c r="C34" s="167" t="s">
        <v>180</v>
      </c>
      <c r="D34" s="168">
        <v>0</v>
      </c>
      <c r="E34" s="168">
        <v>0</v>
      </c>
      <c r="F34" s="168">
        <f t="shared" si="7"/>
        <v>0</v>
      </c>
      <c r="G34" s="168">
        <v>0</v>
      </c>
      <c r="H34" s="168">
        <v>0</v>
      </c>
      <c r="I34" s="168">
        <f t="shared" si="8"/>
        <v>0</v>
      </c>
    </row>
    <row r="35" spans="1:9" x14ac:dyDescent="0.3">
      <c r="A35" s="155"/>
      <c r="B35" s="166"/>
      <c r="C35" s="167" t="s">
        <v>181</v>
      </c>
      <c r="D35" s="168">
        <v>0</v>
      </c>
      <c r="E35" s="168">
        <v>0</v>
      </c>
      <c r="F35" s="168">
        <f t="shared" si="7"/>
        <v>0</v>
      </c>
      <c r="G35" s="168">
        <v>0</v>
      </c>
      <c r="H35" s="168">
        <v>0</v>
      </c>
      <c r="I35" s="168">
        <f t="shared" si="8"/>
        <v>0</v>
      </c>
    </row>
    <row r="36" spans="1:9" x14ac:dyDescent="0.3">
      <c r="A36" s="155"/>
      <c r="B36" s="166"/>
      <c r="C36" s="167" t="s">
        <v>182</v>
      </c>
      <c r="D36" s="168">
        <v>0</v>
      </c>
      <c r="E36" s="168">
        <v>0</v>
      </c>
      <c r="F36" s="168">
        <f t="shared" si="7"/>
        <v>0</v>
      </c>
      <c r="G36" s="168">
        <v>0</v>
      </c>
      <c r="H36" s="168">
        <v>0</v>
      </c>
      <c r="I36" s="168">
        <f t="shared" si="8"/>
        <v>0</v>
      </c>
    </row>
    <row r="37" spans="1:9" x14ac:dyDescent="0.3">
      <c r="A37" s="162"/>
      <c r="B37" s="166"/>
      <c r="C37" s="167" t="s">
        <v>183</v>
      </c>
      <c r="D37" s="168">
        <v>0</v>
      </c>
      <c r="E37" s="168">
        <v>0</v>
      </c>
      <c r="F37" s="168">
        <f t="shared" si="7"/>
        <v>0</v>
      </c>
      <c r="G37" s="168">
        <v>0</v>
      </c>
      <c r="H37" s="168">
        <v>0</v>
      </c>
      <c r="I37" s="168">
        <f t="shared" si="8"/>
        <v>0</v>
      </c>
    </row>
    <row r="38" spans="1:9" x14ac:dyDescent="0.3">
      <c r="A38" s="155"/>
      <c r="B38" s="169" t="s">
        <v>184</v>
      </c>
      <c r="C38" s="170"/>
      <c r="D38" s="171">
        <f>SUM(D39:D42)</f>
        <v>0</v>
      </c>
      <c r="E38" s="171">
        <f t="shared" ref="E38:I38" si="9">SUM(E39:E42)</f>
        <v>0</v>
      </c>
      <c r="F38" s="171">
        <f t="shared" si="9"/>
        <v>0</v>
      </c>
      <c r="G38" s="171">
        <f t="shared" si="9"/>
        <v>0</v>
      </c>
      <c r="H38" s="171">
        <f t="shared" si="9"/>
        <v>0</v>
      </c>
      <c r="I38" s="171">
        <f t="shared" si="9"/>
        <v>0</v>
      </c>
    </row>
    <row r="39" spans="1:9" x14ac:dyDescent="0.3">
      <c r="A39" s="155"/>
      <c r="B39" s="166"/>
      <c r="C39" s="167" t="s">
        <v>185</v>
      </c>
      <c r="D39" s="168">
        <v>0</v>
      </c>
      <c r="E39" s="168">
        <v>0</v>
      </c>
      <c r="F39" s="168">
        <f>D39+E39</f>
        <v>0</v>
      </c>
      <c r="G39" s="168">
        <v>0</v>
      </c>
      <c r="H39" s="168">
        <v>0</v>
      </c>
      <c r="I39" s="168">
        <f>F39-G39</f>
        <v>0</v>
      </c>
    </row>
    <row r="40" spans="1:9" ht="20.399999999999999" x14ac:dyDescent="0.3">
      <c r="A40" s="155"/>
      <c r="B40" s="166"/>
      <c r="C40" s="167" t="s">
        <v>186</v>
      </c>
      <c r="D40" s="168">
        <v>0</v>
      </c>
      <c r="E40" s="168">
        <v>0</v>
      </c>
      <c r="F40" s="168">
        <f t="shared" ref="F40:F42" si="10">D40+E40</f>
        <v>0</v>
      </c>
      <c r="G40" s="168">
        <v>0</v>
      </c>
      <c r="H40" s="168">
        <v>0</v>
      </c>
      <c r="I40" s="168">
        <f t="shared" ref="I40:I42" si="11">F40-G40</f>
        <v>0</v>
      </c>
    </row>
    <row r="41" spans="1:9" x14ac:dyDescent="0.3">
      <c r="A41" s="155"/>
      <c r="B41" s="166"/>
      <c r="C41" s="167" t="s">
        <v>187</v>
      </c>
      <c r="D41" s="168">
        <v>0</v>
      </c>
      <c r="E41" s="168">
        <v>0</v>
      </c>
      <c r="F41" s="168">
        <f t="shared" si="10"/>
        <v>0</v>
      </c>
      <c r="G41" s="168">
        <v>0</v>
      </c>
      <c r="H41" s="168">
        <v>0</v>
      </c>
      <c r="I41" s="168">
        <f t="shared" si="11"/>
        <v>0</v>
      </c>
    </row>
    <row r="42" spans="1:9" x14ac:dyDescent="0.3">
      <c r="A42" s="81"/>
      <c r="B42" s="166"/>
      <c r="C42" s="167" t="s">
        <v>188</v>
      </c>
      <c r="D42" s="168">
        <v>0</v>
      </c>
      <c r="E42" s="168">
        <v>0</v>
      </c>
      <c r="F42" s="168">
        <f t="shared" si="10"/>
        <v>0</v>
      </c>
      <c r="G42" s="168">
        <v>0</v>
      </c>
      <c r="H42" s="168">
        <v>0</v>
      </c>
      <c r="I42" s="168">
        <f t="shared" si="11"/>
        <v>0</v>
      </c>
    </row>
    <row r="43" spans="1:9" x14ac:dyDescent="0.3">
      <c r="A43" s="81"/>
      <c r="B43" s="172"/>
      <c r="C43" s="173" t="s">
        <v>81</v>
      </c>
      <c r="D43" s="174">
        <f>+D11+D20+D28+D38</f>
        <v>145940431</v>
      </c>
      <c r="E43" s="175">
        <f t="shared" ref="E43:H43" si="12">+E11+E20+E28+E38</f>
        <v>-13821105</v>
      </c>
      <c r="F43" s="174">
        <f t="shared" si="12"/>
        <v>132119325</v>
      </c>
      <c r="G43" s="174">
        <f t="shared" si="12"/>
        <v>131130678</v>
      </c>
      <c r="H43" s="174">
        <f t="shared" si="12"/>
        <v>122576947</v>
      </c>
      <c r="I43" s="174">
        <f>+I11+I20+I28+I38</f>
        <v>988647</v>
      </c>
    </row>
  </sheetData>
  <mergeCells count="12">
    <mergeCell ref="B11:C11"/>
    <mergeCell ref="B20:C20"/>
    <mergeCell ref="B28:C28"/>
    <mergeCell ref="B38:C38"/>
    <mergeCell ref="B1:I1"/>
    <mergeCell ref="B2:I2"/>
    <mergeCell ref="B3:I3"/>
    <mergeCell ref="B4:I4"/>
    <mergeCell ref="B5:I5"/>
    <mergeCell ref="B7:C9"/>
    <mergeCell ref="D7:H7"/>
    <mergeCell ref="I7:I8"/>
  </mergeCells>
  <printOptions horizontalCentered="1"/>
  <pageMargins left="0.31496062992125984" right="0.31496062992125984" top="0.74803149606299213" bottom="0.74803149606299213" header="0.31496062992125984" footer="0.31496062992125984"/>
  <pageSetup scale="75" orientation="landscape" horizontalDpi="4294967293" verticalDpi="4294967293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88AC8E-55A1-4FDE-8F00-E1F4DCE1AED6}">
  <dimension ref="A1:I37"/>
  <sheetViews>
    <sheetView workbookViewId="0">
      <selection sqref="A1:I37"/>
    </sheetView>
  </sheetViews>
  <sheetFormatPr baseColWidth="10" defaultRowHeight="14.4" x14ac:dyDescent="0.3"/>
  <cols>
    <col min="1" max="1" width="2.44140625" customWidth="1"/>
    <col min="2" max="2" width="7.6640625" customWidth="1"/>
    <col min="3" max="3" width="57.33203125" customWidth="1"/>
    <col min="4" max="9" width="12.6640625" customWidth="1"/>
  </cols>
  <sheetData>
    <row r="1" spans="1:9" x14ac:dyDescent="0.3">
      <c r="A1" s="81"/>
      <c r="B1" s="82" t="s">
        <v>36</v>
      </c>
      <c r="C1" s="82"/>
      <c r="D1" s="82"/>
      <c r="E1" s="82"/>
      <c r="F1" s="82"/>
      <c r="G1" s="82"/>
      <c r="H1" s="82"/>
      <c r="I1" s="82"/>
    </row>
    <row r="2" spans="1:9" x14ac:dyDescent="0.3">
      <c r="A2" s="81"/>
      <c r="B2" s="82" t="s">
        <v>43</v>
      </c>
      <c r="C2" s="82"/>
      <c r="D2" s="82"/>
      <c r="E2" s="82"/>
      <c r="F2" s="82"/>
      <c r="G2" s="82"/>
      <c r="H2" s="82"/>
      <c r="I2" s="82"/>
    </row>
    <row r="3" spans="1:9" x14ac:dyDescent="0.3">
      <c r="A3" s="81"/>
      <c r="B3" s="82" t="s">
        <v>46</v>
      </c>
      <c r="C3" s="82"/>
      <c r="D3" s="82"/>
      <c r="E3" s="82"/>
      <c r="F3" s="82"/>
      <c r="G3" s="82"/>
      <c r="H3" s="82"/>
      <c r="I3" s="82"/>
    </row>
    <row r="4" spans="1:9" x14ac:dyDescent="0.3">
      <c r="A4" s="81"/>
      <c r="B4" s="82" t="s">
        <v>189</v>
      </c>
      <c r="C4" s="82"/>
      <c r="D4" s="82"/>
      <c r="E4" s="82"/>
      <c r="F4" s="82"/>
      <c r="G4" s="82"/>
      <c r="H4" s="82"/>
      <c r="I4" s="82"/>
    </row>
    <row r="5" spans="1:9" x14ac:dyDescent="0.3">
      <c r="A5" s="81"/>
      <c r="B5" s="82" t="s">
        <v>45</v>
      </c>
      <c r="C5" s="82"/>
      <c r="D5" s="82"/>
      <c r="E5" s="82"/>
      <c r="F5" s="82"/>
      <c r="G5" s="82"/>
      <c r="H5" s="82"/>
      <c r="I5" s="82"/>
    </row>
    <row r="6" spans="1:9" ht="15" thickBot="1" x14ac:dyDescent="0.35">
      <c r="A6" s="81"/>
      <c r="B6" s="109"/>
      <c r="C6" s="109"/>
      <c r="D6" s="109"/>
      <c r="E6" s="109"/>
      <c r="F6" s="109"/>
      <c r="G6" s="109"/>
      <c r="H6" s="109"/>
      <c r="I6" s="109"/>
    </row>
    <row r="7" spans="1:9" ht="15" thickBot="1" x14ac:dyDescent="0.35">
      <c r="A7" s="81"/>
      <c r="B7" s="146" t="s">
        <v>48</v>
      </c>
      <c r="C7" s="146"/>
      <c r="D7" s="147" t="s">
        <v>49</v>
      </c>
      <c r="E7" s="147"/>
      <c r="F7" s="147"/>
      <c r="G7" s="147"/>
      <c r="H7" s="147"/>
      <c r="I7" s="147" t="s">
        <v>50</v>
      </c>
    </row>
    <row r="8" spans="1:9" ht="31.2" thickBot="1" x14ac:dyDescent="0.35">
      <c r="A8" s="81"/>
      <c r="B8" s="146"/>
      <c r="C8" s="146"/>
      <c r="D8" s="176" t="s">
        <v>51</v>
      </c>
      <c r="E8" s="176" t="s">
        <v>52</v>
      </c>
      <c r="F8" s="176" t="s">
        <v>6</v>
      </c>
      <c r="G8" s="176" t="s">
        <v>7</v>
      </c>
      <c r="H8" s="176" t="s">
        <v>53</v>
      </c>
      <c r="I8" s="147"/>
    </row>
    <row r="9" spans="1:9" x14ac:dyDescent="0.3">
      <c r="A9" s="81"/>
      <c r="B9" s="177"/>
      <c r="C9" s="177"/>
      <c r="D9" s="178">
        <v>1</v>
      </c>
      <c r="E9" s="178">
        <v>2</v>
      </c>
      <c r="F9" s="178" t="s">
        <v>54</v>
      </c>
      <c r="G9" s="178">
        <v>4</v>
      </c>
      <c r="H9" s="178">
        <v>5</v>
      </c>
      <c r="I9" s="178" t="s">
        <v>55</v>
      </c>
    </row>
    <row r="10" spans="1:9" x14ac:dyDescent="0.3">
      <c r="A10" s="81"/>
      <c r="B10" s="128"/>
      <c r="C10" s="129"/>
      <c r="D10" s="91"/>
      <c r="E10" s="91"/>
      <c r="F10" s="91"/>
      <c r="G10" s="91"/>
      <c r="H10" s="91"/>
      <c r="I10" s="91"/>
    </row>
    <row r="11" spans="1:9" x14ac:dyDescent="0.3">
      <c r="A11" s="81"/>
      <c r="B11" s="179">
        <v>11</v>
      </c>
      <c r="C11" s="180" t="s">
        <v>190</v>
      </c>
      <c r="D11" s="91">
        <v>0</v>
      </c>
      <c r="E11" s="91">
        <v>0</v>
      </c>
      <c r="F11" s="91">
        <f>+D11+E11</f>
        <v>0</v>
      </c>
      <c r="G11" s="91">
        <v>0</v>
      </c>
      <c r="H11" s="91">
        <v>0</v>
      </c>
      <c r="I11" s="91">
        <f>+F11-G11</f>
        <v>0</v>
      </c>
    </row>
    <row r="12" spans="1:9" x14ac:dyDescent="0.3">
      <c r="A12" s="81"/>
      <c r="B12" s="179"/>
      <c r="C12" s="180"/>
      <c r="D12" s="91"/>
      <c r="E12" s="181"/>
      <c r="F12" s="91"/>
      <c r="G12" s="91"/>
      <c r="H12" s="91"/>
      <c r="I12" s="91"/>
    </row>
    <row r="13" spans="1:9" x14ac:dyDescent="0.3">
      <c r="A13" s="81"/>
      <c r="B13" s="179">
        <v>12</v>
      </c>
      <c r="C13" s="180" t="s">
        <v>191</v>
      </c>
      <c r="D13" s="91">
        <v>0</v>
      </c>
      <c r="E13" s="91">
        <v>0</v>
      </c>
      <c r="F13" s="91">
        <f>+D13+E13</f>
        <v>0</v>
      </c>
      <c r="G13" s="91">
        <v>0</v>
      </c>
      <c r="H13" s="91">
        <v>0</v>
      </c>
      <c r="I13" s="91">
        <f>+F13-G13</f>
        <v>0</v>
      </c>
    </row>
    <row r="14" spans="1:9" x14ac:dyDescent="0.3">
      <c r="A14" s="81"/>
      <c r="B14" s="179"/>
      <c r="C14" s="180"/>
      <c r="D14" s="91"/>
      <c r="E14" s="91"/>
      <c r="F14" s="91"/>
      <c r="G14" s="91"/>
      <c r="H14" s="91"/>
      <c r="I14" s="91"/>
    </row>
    <row r="15" spans="1:9" x14ac:dyDescent="0.3">
      <c r="A15" s="81"/>
      <c r="B15" s="179">
        <v>13</v>
      </c>
      <c r="C15" s="180" t="s">
        <v>192</v>
      </c>
      <c r="D15" s="91">
        <v>0</v>
      </c>
      <c r="E15" s="91">
        <v>0</v>
      </c>
      <c r="F15" s="91">
        <f>+D15+E15</f>
        <v>0</v>
      </c>
      <c r="G15" s="91">
        <v>0</v>
      </c>
      <c r="H15" s="91">
        <v>0</v>
      </c>
      <c r="I15" s="91">
        <f>+F15-G15</f>
        <v>0</v>
      </c>
    </row>
    <row r="16" spans="1:9" x14ac:dyDescent="0.3">
      <c r="A16" s="81"/>
      <c r="B16" s="179"/>
      <c r="C16" s="180"/>
      <c r="D16" s="91"/>
      <c r="E16" s="91"/>
      <c r="F16" s="91"/>
      <c r="G16" s="91"/>
      <c r="H16" s="91"/>
      <c r="I16" s="91"/>
    </row>
    <row r="17" spans="1:9" x14ac:dyDescent="0.3">
      <c r="A17" s="81"/>
      <c r="B17" s="179">
        <v>14</v>
      </c>
      <c r="C17" s="180" t="s">
        <v>193</v>
      </c>
      <c r="D17" s="182">
        <v>31182848.670000002</v>
      </c>
      <c r="E17" s="134">
        <v>-21233881.370000001</v>
      </c>
      <c r="F17" s="91">
        <f>+D17+E17</f>
        <v>9948967.3000000007</v>
      </c>
      <c r="G17" s="91">
        <v>9948967.3000000007</v>
      </c>
      <c r="H17" s="91">
        <v>7925651.3099999996</v>
      </c>
      <c r="I17" s="91">
        <f>+F17-G17</f>
        <v>0</v>
      </c>
    </row>
    <row r="18" spans="1:9" x14ac:dyDescent="0.3">
      <c r="A18" s="81"/>
      <c r="B18" s="179"/>
      <c r="C18" s="180"/>
      <c r="D18" s="91"/>
      <c r="E18" s="91"/>
      <c r="F18" s="91"/>
      <c r="G18" s="91"/>
      <c r="H18" s="91"/>
      <c r="I18" s="91"/>
    </row>
    <row r="19" spans="1:9" x14ac:dyDescent="0.3">
      <c r="A19" s="81"/>
      <c r="B19" s="179">
        <v>15</v>
      </c>
      <c r="C19" s="180" t="s">
        <v>194</v>
      </c>
      <c r="D19" s="91">
        <v>0</v>
      </c>
      <c r="E19" s="91">
        <v>0</v>
      </c>
      <c r="F19" s="91">
        <f>+D19+E19</f>
        <v>0</v>
      </c>
      <c r="G19" s="91">
        <v>0</v>
      </c>
      <c r="H19" s="91">
        <v>0</v>
      </c>
      <c r="I19" s="91">
        <f>+F19-G19</f>
        <v>0</v>
      </c>
    </row>
    <row r="20" spans="1:9" x14ac:dyDescent="0.3">
      <c r="A20" s="81"/>
      <c r="B20" s="179"/>
      <c r="C20" s="180"/>
      <c r="D20" s="91"/>
      <c r="E20" s="91"/>
      <c r="F20" s="91"/>
      <c r="G20" s="91"/>
      <c r="H20" s="91"/>
      <c r="I20" s="91"/>
    </row>
    <row r="21" spans="1:9" x14ac:dyDescent="0.3">
      <c r="A21" s="81"/>
      <c r="B21" s="179">
        <v>16</v>
      </c>
      <c r="C21" s="180" t="s">
        <v>195</v>
      </c>
      <c r="D21" s="91">
        <v>114757582</v>
      </c>
      <c r="E21" s="91">
        <f>7412776.03-220000</f>
        <v>7192776.0300000003</v>
      </c>
      <c r="F21" s="91">
        <f>+D21+E21</f>
        <v>121950358.03</v>
      </c>
      <c r="G21" s="91">
        <f>121181711.05-220000</f>
        <v>120961711.05</v>
      </c>
      <c r="H21" s="91">
        <v>114651295.5</v>
      </c>
      <c r="I21" s="91">
        <f>+F21-G21</f>
        <v>988646.98000000417</v>
      </c>
    </row>
    <row r="22" spans="1:9" x14ac:dyDescent="0.3">
      <c r="A22" s="81"/>
      <c r="B22" s="179"/>
      <c r="C22" s="180"/>
      <c r="D22" s="91"/>
      <c r="E22" s="91"/>
      <c r="F22" s="91"/>
      <c r="G22" s="91"/>
      <c r="H22" s="91"/>
      <c r="I22" s="91"/>
    </row>
    <row r="23" spans="1:9" x14ac:dyDescent="0.3">
      <c r="A23" s="81"/>
      <c r="B23" s="179">
        <v>17</v>
      </c>
      <c r="C23" s="180" t="s">
        <v>196</v>
      </c>
      <c r="D23" s="91">
        <v>0</v>
      </c>
      <c r="E23" s="91">
        <v>0</v>
      </c>
      <c r="F23" s="91">
        <f>+D23+E23</f>
        <v>0</v>
      </c>
      <c r="G23" s="91">
        <v>0</v>
      </c>
      <c r="H23" s="91">
        <v>0</v>
      </c>
      <c r="I23" s="91">
        <f>+F23-G23</f>
        <v>0</v>
      </c>
    </row>
    <row r="24" spans="1:9" x14ac:dyDescent="0.3">
      <c r="A24" s="81"/>
      <c r="B24" s="179"/>
      <c r="C24" s="180"/>
      <c r="D24" s="91"/>
      <c r="E24" s="91"/>
      <c r="F24" s="91"/>
      <c r="G24" s="91"/>
      <c r="H24" s="91"/>
      <c r="I24" s="91"/>
    </row>
    <row r="25" spans="1:9" x14ac:dyDescent="0.3">
      <c r="A25" s="81"/>
      <c r="B25" s="179"/>
      <c r="C25" s="180"/>
      <c r="D25" s="91"/>
      <c r="E25" s="91"/>
      <c r="F25" s="91"/>
      <c r="G25" s="91"/>
      <c r="H25" s="91"/>
      <c r="I25" s="91"/>
    </row>
    <row r="26" spans="1:9" x14ac:dyDescent="0.3">
      <c r="A26" s="81"/>
      <c r="B26" s="179"/>
      <c r="C26" s="180"/>
      <c r="D26" s="91"/>
      <c r="E26" s="91"/>
      <c r="F26" s="91"/>
      <c r="G26" s="91"/>
      <c r="H26" s="91"/>
      <c r="I26" s="91"/>
    </row>
    <row r="27" spans="1:9" x14ac:dyDescent="0.3">
      <c r="A27" s="81"/>
      <c r="B27" s="179">
        <v>25</v>
      </c>
      <c r="C27" s="180" t="s">
        <v>197</v>
      </c>
      <c r="D27" s="91">
        <v>0</v>
      </c>
      <c r="E27" s="91">
        <v>220000</v>
      </c>
      <c r="F27" s="91">
        <v>220000</v>
      </c>
      <c r="G27" s="91">
        <v>220000</v>
      </c>
      <c r="H27" s="91">
        <v>0</v>
      </c>
      <c r="I27" s="91">
        <f>+F27-G27</f>
        <v>0</v>
      </c>
    </row>
    <row r="28" spans="1:9" x14ac:dyDescent="0.3">
      <c r="A28" s="81"/>
      <c r="B28" s="179"/>
      <c r="C28" s="180"/>
      <c r="D28" s="91"/>
      <c r="E28" s="91"/>
      <c r="F28" s="91"/>
      <c r="G28" s="91"/>
      <c r="H28" s="91"/>
      <c r="I28" s="91"/>
    </row>
    <row r="29" spans="1:9" x14ac:dyDescent="0.3">
      <c r="A29" s="81"/>
      <c r="B29" s="179">
        <v>26</v>
      </c>
      <c r="C29" s="180" t="s">
        <v>198</v>
      </c>
      <c r="D29" s="91"/>
      <c r="E29" s="91"/>
      <c r="F29" s="91"/>
      <c r="G29" s="91"/>
      <c r="H29" s="91"/>
      <c r="I29" s="91"/>
    </row>
    <row r="30" spans="1:9" x14ac:dyDescent="0.3">
      <c r="A30" s="81"/>
      <c r="B30" s="179"/>
      <c r="C30" s="180"/>
      <c r="D30" s="91"/>
      <c r="E30" s="91"/>
      <c r="F30" s="91"/>
      <c r="G30" s="91"/>
      <c r="H30" s="91"/>
      <c r="I30" s="91"/>
    </row>
    <row r="31" spans="1:9" x14ac:dyDescent="0.3">
      <c r="A31" s="81"/>
      <c r="B31" s="179">
        <v>27</v>
      </c>
      <c r="C31" s="180" t="s">
        <v>199</v>
      </c>
      <c r="D31" s="91">
        <v>0</v>
      </c>
      <c r="E31" s="91">
        <v>0</v>
      </c>
      <c r="F31" s="91">
        <f>+D31+E31</f>
        <v>0</v>
      </c>
      <c r="G31" s="91">
        <v>0</v>
      </c>
      <c r="H31" s="91">
        <v>0</v>
      </c>
      <c r="I31" s="91">
        <f>+F31-G31</f>
        <v>0</v>
      </c>
    </row>
    <row r="32" spans="1:9" x14ac:dyDescent="0.3">
      <c r="A32" s="81"/>
      <c r="B32" s="179"/>
      <c r="C32" s="180"/>
      <c r="D32" s="91"/>
      <c r="E32" s="91"/>
      <c r="F32" s="91"/>
      <c r="G32" s="91"/>
      <c r="H32" s="91"/>
      <c r="I32" s="91"/>
    </row>
    <row r="33" spans="1:9" x14ac:dyDescent="0.3">
      <c r="A33" s="81"/>
      <c r="B33" s="179"/>
      <c r="C33" s="180"/>
      <c r="D33" s="91"/>
      <c r="E33" s="91"/>
      <c r="F33" s="91"/>
      <c r="G33" s="91"/>
      <c r="H33" s="91"/>
      <c r="I33" s="91"/>
    </row>
    <row r="34" spans="1:9" x14ac:dyDescent="0.3">
      <c r="A34" s="81"/>
      <c r="B34" s="183"/>
      <c r="C34" s="184"/>
      <c r="D34" s="185"/>
      <c r="E34" s="185"/>
      <c r="F34" s="185"/>
      <c r="G34" s="185"/>
      <c r="H34" s="185"/>
      <c r="I34" s="185"/>
    </row>
    <row r="35" spans="1:9" x14ac:dyDescent="0.3">
      <c r="A35" s="81"/>
      <c r="B35" s="183"/>
      <c r="C35" s="184"/>
      <c r="D35" s="185"/>
      <c r="E35" s="185"/>
      <c r="F35" s="185"/>
      <c r="G35" s="185"/>
      <c r="H35" s="185"/>
      <c r="I35" s="185"/>
    </row>
    <row r="36" spans="1:9" x14ac:dyDescent="0.3">
      <c r="A36" s="81"/>
      <c r="B36" s="183"/>
      <c r="C36" s="184"/>
      <c r="D36" s="185"/>
      <c r="E36" s="185"/>
      <c r="F36" s="185"/>
      <c r="G36" s="185"/>
      <c r="H36" s="185"/>
      <c r="I36" s="185"/>
    </row>
    <row r="37" spans="1:9" x14ac:dyDescent="0.3">
      <c r="A37" s="81"/>
      <c r="B37" s="140"/>
      <c r="C37" s="141" t="s">
        <v>63</v>
      </c>
      <c r="D37" s="142">
        <f>SUM(D10:D31)</f>
        <v>145940430.67000002</v>
      </c>
      <c r="E37" s="143">
        <f t="shared" ref="E37:I37" si="0">SUM(E10:E31)</f>
        <v>-13821105.34</v>
      </c>
      <c r="F37" s="142">
        <f t="shared" si="0"/>
        <v>132119325.33</v>
      </c>
      <c r="G37" s="142">
        <f t="shared" si="0"/>
        <v>131130678.34999999</v>
      </c>
      <c r="H37" s="142">
        <f t="shared" si="0"/>
        <v>122576946.81</v>
      </c>
      <c r="I37" s="142">
        <f t="shared" si="0"/>
        <v>988646.98000000417</v>
      </c>
    </row>
  </sheetData>
  <mergeCells count="9">
    <mergeCell ref="B10:C10"/>
    <mergeCell ref="B1:I1"/>
    <mergeCell ref="B2:I2"/>
    <mergeCell ref="B3:I3"/>
    <mergeCell ref="B4:I4"/>
    <mergeCell ref="B5:I5"/>
    <mergeCell ref="B7:C9"/>
    <mergeCell ref="D7:H7"/>
    <mergeCell ref="I7:I8"/>
  </mergeCells>
  <printOptions horizontalCentered="1"/>
  <pageMargins left="0.31496062992125984" right="0.31496062992125984" top="0.74803149606299213" bottom="0.74803149606299213" header="0.31496062992125984" footer="0.31496062992125984"/>
  <pageSetup scale="90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</vt:i4>
      </vt:variant>
    </vt:vector>
  </HeadingPairs>
  <TitlesOfParts>
    <vt:vector size="12" baseType="lpstr">
      <vt:lpstr>EAI</vt:lpstr>
      <vt:lpstr>CLAS.ADMVA. (1)</vt:lpstr>
      <vt:lpstr>CLAS.ADMVA.</vt:lpstr>
      <vt:lpstr>CTG</vt:lpstr>
      <vt:lpstr>COGC.C</vt:lpstr>
      <vt:lpstr>COG C.C.(2)</vt:lpstr>
      <vt:lpstr>COG C.C. (3)</vt:lpstr>
      <vt:lpstr>CFG</vt:lpstr>
      <vt:lpstr>FTE.</vt:lpstr>
      <vt:lpstr>End Neto</vt:lpstr>
      <vt:lpstr>Int</vt:lpstr>
      <vt:lpstr>EAI!Área_de_impresión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Jaque</dc:creator>
  <cp:lastModifiedBy>Informatica</cp:lastModifiedBy>
  <cp:lastPrinted>2021-02-08T20:02:06Z</cp:lastPrinted>
  <dcterms:created xsi:type="dcterms:W3CDTF">2017-06-29T18:35:56Z</dcterms:created>
  <dcterms:modified xsi:type="dcterms:W3CDTF">2021-02-08T20:02:59Z</dcterms:modified>
</cp:coreProperties>
</file>